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se Castillo Files\Transparency\Combined raw data\"/>
    </mc:Choice>
  </mc:AlternateContent>
  <bookViews>
    <workbookView xWindow="0" yWindow="0" windowWidth="24000" windowHeight="9735" firstSheet="23" activeTab="26"/>
  </bookViews>
  <sheets>
    <sheet name="2015" sheetId="2" r:id="rId1"/>
    <sheet name="Gen Fund Summary" sheetId="3" r:id="rId2"/>
    <sheet name="Gen Fd recap" sheetId="30" r:id="rId3"/>
    <sheet name="Gen Fund Detail" sheetId="4" r:id="rId4"/>
    <sheet name="VRF 2013 Bonds" sheetId="5" r:id="rId5"/>
    <sheet name="TxDOT Reimb Bonds (SH 365)" sheetId="6" r:id="rId6"/>
    <sheet name="TxDOT Reimb Bonds (IBTC)" sheetId="7" r:id="rId7"/>
    <sheet name="Sr Lien Toll Rev #1" sheetId="8" r:id="rId8"/>
    <sheet name="CPF-VRFs" sheetId="10" r:id="rId9"/>
    <sheet name="CPF-Cities" sheetId="11" r:id="rId10"/>
    <sheet name="CPF-State Grant" sheetId="12" r:id="rId11"/>
    <sheet name="Bond Const Fund - 2013 Issue" sheetId="13" r:id="rId12"/>
    <sheet name="TxDOT Reimb Issue (SH 365)" sheetId="14" r:id="rId13"/>
    <sheet name="TxDOT Reimb Issue (IBTC)" sheetId="15" r:id="rId14"/>
    <sheet name="TxDOT Toll Rev #1" sheetId="16" r:id="rId15"/>
    <sheet name="GF 5yrs" sheetId="34" r:id="rId16"/>
    <sheet name="5 yrs Gen Fund Detail" sheetId="35" r:id="rId17"/>
    <sheet name="5yrVRF 2013 Bonds debt" sheetId="17" r:id="rId18"/>
    <sheet name="5yrd  TxDOT R 15(Seg 1-4) $116M" sheetId="36" r:id="rId19"/>
    <sheet name="5yr debtToll Rev #1 $82M" sheetId="18" r:id="rId20"/>
    <sheet name="5yr debtToll Rev #2 16 $91M" sheetId="19" r:id="rId21"/>
    <sheet name="5yr debtTxDOT R 15 (IBTC) $112M" sheetId="33" r:id="rId22"/>
    <sheet name=" 5yr debtSIB Loan 16 $112M (2)" sheetId="37" r:id="rId23"/>
    <sheet name="5 yr CPF-VRFs" sheetId="20" r:id="rId24"/>
    <sheet name="5yr CPF-Cities" sheetId="21" r:id="rId25"/>
    <sheet name="5yr CPF-State Grant" sheetId="22" r:id="rId26"/>
    <sheet name="5yrBond Const Fund - 2013 Issue" sheetId="23" r:id="rId27"/>
    <sheet name="5yrTxDOT R 15 (Seg 1-4) $170M" sheetId="24" r:id="rId28"/>
    <sheet name="5yrTxDOT R 15 (IBTC) $112M" sheetId="25" r:id="rId29"/>
    <sheet name="5yrSIB Loan 16 $112M" sheetId="26" r:id="rId30"/>
    <sheet name="5yrToll Rev #1 16 $82M" sheetId="27" r:id="rId31"/>
    <sheet name="5yrToll Rev #2 16 $91M" sheetId="28" r:id="rId32"/>
    <sheet name="5yrCIP Summary" sheetId="29" r:id="rId33"/>
    <sheet name="Sheet1" sheetId="1" r:id="rId34"/>
  </sheets>
  <externalReferences>
    <externalReference r:id="rId35"/>
  </externalReferences>
  <definedNames>
    <definedName name="cm">#REF!</definedName>
    <definedName name="_xlnm.Database">'[1]Access Control'!$A$2:$F$30</definedName>
    <definedName name="Departments">'[1]Access Control'!$H$4:$H$5</definedName>
    <definedName name="Excel_BuiltIn_Print_Area_0">#REF!</definedName>
    <definedName name="Excel_BuiltIn_Print_Titles_0">NA()</definedName>
    <definedName name="Floor_1">'[1]Access Control'!$I$4:$I$5</definedName>
    <definedName name="Floor_2">'[1]Access Control'!$J$4:$J$5</definedName>
    <definedName name="Floor_3">'[1]Access Control'!$K$4:$K$5</definedName>
    <definedName name="FY_2008">'[1]Access Control'!$M$4:$M$5</definedName>
    <definedName name="FY_2009">'[1]Access Control'!$N$4:$N$5</definedName>
    <definedName name="FY_2010">'[1]Access Control'!$O$4:$O$5</definedName>
    <definedName name="FY_2011">'[1]Access Control'!$P$4:$P$5</definedName>
    <definedName name="FY_2012">'[1]Access Control'!$Q$4:$Q$5</definedName>
    <definedName name="_xlnm.Print_Area" localSheetId="0">'2015'!$A$1:$Z$43</definedName>
    <definedName name="_xlnm.Print_Area" localSheetId="16">'5 yrs Gen Fund Detail'!$A$1:$R$78</definedName>
    <definedName name="_xlnm.Print_Area" localSheetId="2">'Gen Fd recap'!$A$1:$H$55</definedName>
    <definedName name="_xlnm.Print_Area" localSheetId="3">'Gen Fund Detail'!$A$1:$H$78</definedName>
    <definedName name="_xlnm.Print_Area" localSheetId="1">'Gen Fund Summary'!$A$1:$I$100</definedName>
    <definedName name="_xlnm.Print_Area" localSheetId="15">'GF 5yrs'!$A$1:$S$91</definedName>
    <definedName name="_xlnm.Print_Area">#REF!</definedName>
    <definedName name="Print_Area1">#REF!</definedName>
    <definedName name="_xlnm.Print_Titles" localSheetId="16">'5 yrs Gen Fund Detail'!$1:$7</definedName>
    <definedName name="_xlnm.Print_Titles" localSheetId="32">'5yrCIP Summary'!$1:$28</definedName>
    <definedName name="_xlnm.Print_Titles" localSheetId="3">'Gen Fund Detail'!$1:$7</definedName>
    <definedName name="_xlnm.Print_Titles" localSheetId="1">'Gen Fund Summary'!$1:$8</definedName>
    <definedName name="_xlnm.Print_Titles" localSheetId="15">'GF 5yrs'!$1:$8</definedName>
    <definedName name="_xlnm.Print_Title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37" l="1"/>
  <c r="P37" i="37"/>
  <c r="N37" i="37"/>
  <c r="L37" i="37"/>
  <c r="J37" i="37"/>
  <c r="H37" i="37"/>
  <c r="F37" i="37"/>
  <c r="D37" i="37"/>
  <c r="B37" i="37"/>
  <c r="R29" i="37"/>
  <c r="P29" i="37"/>
  <c r="N29" i="37"/>
  <c r="J29" i="37"/>
  <c r="H29" i="37"/>
  <c r="F29" i="37"/>
  <c r="D29" i="37"/>
  <c r="R27" i="37"/>
  <c r="P27" i="37"/>
  <c r="N27" i="37"/>
  <c r="L27" i="37"/>
  <c r="L29" i="37" s="1"/>
  <c r="J27" i="37"/>
  <c r="H27" i="37"/>
  <c r="F27" i="37"/>
  <c r="B27" i="37"/>
  <c r="B29" i="37" s="1"/>
  <c r="R20" i="37"/>
  <c r="P20" i="37"/>
  <c r="N20" i="37"/>
  <c r="L20" i="37"/>
  <c r="J20" i="37"/>
  <c r="H20" i="37"/>
  <c r="F20" i="37"/>
  <c r="D20" i="37"/>
  <c r="B20" i="37"/>
  <c r="R37" i="36"/>
  <c r="P37" i="36"/>
  <c r="N37" i="36"/>
  <c r="L37" i="36"/>
  <c r="J37" i="36"/>
  <c r="H37" i="36"/>
  <c r="F37" i="36"/>
  <c r="D37" i="36"/>
  <c r="B37" i="36"/>
  <c r="R29" i="36"/>
  <c r="P29" i="36"/>
  <c r="L29" i="36"/>
  <c r="J29" i="36"/>
  <c r="H29" i="36"/>
  <c r="D29" i="36"/>
  <c r="R27" i="36"/>
  <c r="P27" i="36"/>
  <c r="N27" i="36"/>
  <c r="N29" i="36" s="1"/>
  <c r="L27" i="36"/>
  <c r="J27" i="36"/>
  <c r="H27" i="36"/>
  <c r="F27" i="36"/>
  <c r="F29" i="36" s="1"/>
  <c r="B27" i="36"/>
  <c r="B29" i="36" s="1"/>
  <c r="R20" i="36"/>
  <c r="P20" i="36"/>
  <c r="N20" i="36"/>
  <c r="L20" i="36"/>
  <c r="J20" i="36"/>
  <c r="H20" i="36"/>
  <c r="F20" i="36"/>
  <c r="D20" i="36"/>
  <c r="B20" i="36"/>
  <c r="B39" i="36" s="1"/>
  <c r="F14" i="36" s="1"/>
  <c r="F39" i="36" s="1"/>
  <c r="H14" i="36" s="1"/>
  <c r="H39" i="36" s="1"/>
  <c r="J14" i="36" s="1"/>
  <c r="J39" i="36" s="1"/>
  <c r="L14" i="36" s="1"/>
  <c r="L39" i="36" s="1"/>
  <c r="N14" i="36" s="1"/>
  <c r="N39" i="36" s="1"/>
  <c r="P14" i="36" s="1"/>
  <c r="P39" i="36" s="1"/>
  <c r="R14" i="36" s="1"/>
  <c r="R39" i="36" s="1"/>
  <c r="B39" i="37" l="1"/>
  <c r="F14" i="37" s="1"/>
  <c r="F39" i="37" s="1"/>
  <c r="H14" i="37" s="1"/>
  <c r="H39" i="37" s="1"/>
  <c r="J14" i="37" s="1"/>
  <c r="J39" i="37" s="1"/>
  <c r="L14" i="37" s="1"/>
  <c r="L39" i="37" s="1"/>
  <c r="N14" i="37" s="1"/>
  <c r="N39" i="37" s="1"/>
  <c r="P14" i="37" s="1"/>
  <c r="P39" i="37" s="1"/>
  <c r="R14" i="37" s="1"/>
  <c r="R39" i="37" s="1"/>
  <c r="R75" i="35"/>
  <c r="P75" i="35"/>
  <c r="N75" i="35"/>
  <c r="O27" i="34" s="1"/>
  <c r="L75" i="35"/>
  <c r="J75" i="35"/>
  <c r="H75" i="35"/>
  <c r="F75" i="35"/>
  <c r="G27" i="34" s="1"/>
  <c r="D75" i="35"/>
  <c r="B75" i="35"/>
  <c r="R69" i="35"/>
  <c r="P69" i="35"/>
  <c r="Q26" i="34" s="1"/>
  <c r="N69" i="35"/>
  <c r="L69" i="35"/>
  <c r="J69" i="35"/>
  <c r="H69" i="35"/>
  <c r="I26" i="34" s="1"/>
  <c r="F69" i="35"/>
  <c r="D69" i="35"/>
  <c r="B69" i="35"/>
  <c r="R65" i="35"/>
  <c r="J65" i="35"/>
  <c r="B65" i="35"/>
  <c r="R57" i="35"/>
  <c r="P57" i="35"/>
  <c r="P65" i="35" s="1"/>
  <c r="Q25" i="34" s="1"/>
  <c r="N57" i="35"/>
  <c r="N65" i="35" s="1"/>
  <c r="O25" i="34" s="1"/>
  <c r="L57" i="35"/>
  <c r="L65" i="35" s="1"/>
  <c r="M25" i="34" s="1"/>
  <c r="J57" i="35"/>
  <c r="H57" i="35"/>
  <c r="H65" i="35" s="1"/>
  <c r="I25" i="34" s="1"/>
  <c r="F57" i="35"/>
  <c r="F65" i="35" s="1"/>
  <c r="G25" i="34" s="1"/>
  <c r="D57" i="35"/>
  <c r="D65" i="35" s="1"/>
  <c r="E25" i="34" s="1"/>
  <c r="B57" i="35"/>
  <c r="B53" i="35"/>
  <c r="R42" i="35"/>
  <c r="P42" i="35"/>
  <c r="Q24" i="34" s="1"/>
  <c r="N42" i="35"/>
  <c r="L42" i="35"/>
  <c r="J42" i="35"/>
  <c r="H42" i="35"/>
  <c r="I24" i="34" s="1"/>
  <c r="F42" i="35"/>
  <c r="D42" i="35"/>
  <c r="B42" i="35"/>
  <c r="B77" i="35" s="1"/>
  <c r="H36" i="35"/>
  <c r="F32" i="35"/>
  <c r="R30" i="35"/>
  <c r="P30" i="35"/>
  <c r="N30" i="35"/>
  <c r="L30" i="35"/>
  <c r="J30" i="35"/>
  <c r="H30" i="35"/>
  <c r="F30" i="35"/>
  <c r="D30" i="35"/>
  <c r="B30" i="35"/>
  <c r="F22" i="35"/>
  <c r="D22" i="35"/>
  <c r="B22" i="35"/>
  <c r="R21" i="35"/>
  <c r="J20" i="35"/>
  <c r="L20" i="35" s="1"/>
  <c r="N20" i="35" s="1"/>
  <c r="P20" i="35" s="1"/>
  <c r="R20" i="35" s="1"/>
  <c r="H19" i="35"/>
  <c r="H22" i="35" s="1"/>
  <c r="H16" i="35"/>
  <c r="F16" i="35"/>
  <c r="D16" i="35"/>
  <c r="D32" i="35" s="1"/>
  <c r="B16" i="35"/>
  <c r="B32" i="35" s="1"/>
  <c r="B34" i="35" s="1"/>
  <c r="N15" i="35"/>
  <c r="P15" i="35" s="1"/>
  <c r="R15" i="35" s="1"/>
  <c r="P14" i="35"/>
  <c r="R14" i="35" s="1"/>
  <c r="N14" i="35"/>
  <c r="N13" i="35"/>
  <c r="P13" i="35" s="1"/>
  <c r="R13" i="35" s="1"/>
  <c r="L13" i="35"/>
  <c r="J12" i="35"/>
  <c r="L12" i="35" s="1"/>
  <c r="N12" i="35" s="1"/>
  <c r="P12" i="35" s="1"/>
  <c r="R12" i="35" s="1"/>
  <c r="L11" i="35"/>
  <c r="N11" i="35" s="1"/>
  <c r="P11" i="35" s="1"/>
  <c r="R11" i="35" s="1"/>
  <c r="J11" i="35"/>
  <c r="J10" i="35"/>
  <c r="J16" i="35" s="1"/>
  <c r="I134" i="34"/>
  <c r="G134" i="34"/>
  <c r="E134" i="34"/>
  <c r="C134" i="34"/>
  <c r="C86" i="34"/>
  <c r="C88" i="34" s="1"/>
  <c r="G80" i="34"/>
  <c r="E80" i="34"/>
  <c r="O65" i="34"/>
  <c r="M65" i="34"/>
  <c r="K65" i="34"/>
  <c r="E65" i="34"/>
  <c r="S63" i="34"/>
  <c r="S65" i="34" s="1"/>
  <c r="Q63" i="34"/>
  <c r="Q65" i="34" s="1"/>
  <c r="Q67" i="34" s="1"/>
  <c r="G63" i="34"/>
  <c r="G65" i="34" s="1"/>
  <c r="I60" i="34"/>
  <c r="I55" i="34"/>
  <c r="I65" i="34" s="1"/>
  <c r="C54" i="34"/>
  <c r="C65" i="34" s="1"/>
  <c r="S46" i="34"/>
  <c r="S67" i="34" s="1"/>
  <c r="Q46" i="34"/>
  <c r="O46" i="34"/>
  <c r="O67" i="34" s="1"/>
  <c r="M46" i="34"/>
  <c r="M67" i="34" s="1"/>
  <c r="G46" i="34"/>
  <c r="E46" i="34"/>
  <c r="E67" i="34" s="1"/>
  <c r="K43" i="34"/>
  <c r="K46" i="34" s="1"/>
  <c r="K67" i="34" s="1"/>
  <c r="I43" i="34"/>
  <c r="K42" i="34"/>
  <c r="I42" i="34"/>
  <c r="I46" i="34" s="1"/>
  <c r="I67" i="34" s="1"/>
  <c r="C42" i="34"/>
  <c r="C46" i="34" s="1"/>
  <c r="C67" i="34" s="1"/>
  <c r="S33" i="34"/>
  <c r="Q33" i="34"/>
  <c r="O33" i="34"/>
  <c r="M33" i="34"/>
  <c r="K33" i="34"/>
  <c r="I33" i="34"/>
  <c r="G33" i="34"/>
  <c r="E33" i="34"/>
  <c r="C33" i="34"/>
  <c r="S27" i="34"/>
  <c r="R27" i="34"/>
  <c r="Q27" i="34"/>
  <c r="P27" i="34"/>
  <c r="N27" i="34"/>
  <c r="M27" i="34"/>
  <c r="L27" i="34"/>
  <c r="K27" i="34"/>
  <c r="J27" i="34"/>
  <c r="I27" i="34"/>
  <c r="H27" i="34"/>
  <c r="F27" i="34"/>
  <c r="E27" i="34"/>
  <c r="D27" i="34"/>
  <c r="C27" i="34"/>
  <c r="S26" i="34"/>
  <c r="R26" i="34"/>
  <c r="P26" i="34"/>
  <c r="O26" i="34"/>
  <c r="N26" i="34"/>
  <c r="M26" i="34"/>
  <c r="L26" i="34"/>
  <c r="K26" i="34"/>
  <c r="J26" i="34"/>
  <c r="H26" i="34"/>
  <c r="G26" i="34"/>
  <c r="F26" i="34"/>
  <c r="E26" i="34"/>
  <c r="D26" i="34"/>
  <c r="C26" i="34"/>
  <c r="S25" i="34"/>
  <c r="R25" i="34"/>
  <c r="P25" i="34"/>
  <c r="N25" i="34"/>
  <c r="L25" i="34"/>
  <c r="K25" i="34"/>
  <c r="J25" i="34"/>
  <c r="H25" i="34"/>
  <c r="F25" i="34"/>
  <c r="D25" i="34"/>
  <c r="C25" i="34"/>
  <c r="S24" i="34"/>
  <c r="R24" i="34"/>
  <c r="P24" i="34"/>
  <c r="O24" i="34"/>
  <c r="N24" i="34"/>
  <c r="M24" i="34"/>
  <c r="L24" i="34"/>
  <c r="K24" i="34"/>
  <c r="J24" i="34"/>
  <c r="H24" i="34"/>
  <c r="G24" i="34"/>
  <c r="F24" i="34"/>
  <c r="E24" i="34"/>
  <c r="D24" i="34"/>
  <c r="C24" i="34"/>
  <c r="R23" i="34"/>
  <c r="P23" i="34"/>
  <c r="N23" i="34"/>
  <c r="L23" i="34"/>
  <c r="J23" i="34"/>
  <c r="H23" i="34"/>
  <c r="F23" i="34"/>
  <c r="D23" i="34"/>
  <c r="C23" i="34"/>
  <c r="G19" i="34"/>
  <c r="E19" i="34"/>
  <c r="C19" i="34"/>
  <c r="I13" i="34"/>
  <c r="I80" i="34" s="1"/>
  <c r="G10" i="34"/>
  <c r="K13" i="34" l="1"/>
  <c r="K80" i="34" s="1"/>
  <c r="I19" i="34"/>
  <c r="C28" i="34"/>
  <c r="C35" i="34" s="1"/>
  <c r="C38" i="34" s="1"/>
  <c r="C70" i="34" s="1"/>
  <c r="C74" i="34"/>
  <c r="C77" i="34" s="1"/>
  <c r="H32" i="35"/>
  <c r="D34" i="35"/>
  <c r="D37" i="35" s="1"/>
  <c r="G67" i="34"/>
  <c r="M13" i="34"/>
  <c r="K19" i="34"/>
  <c r="J19" i="35"/>
  <c r="F34" i="35"/>
  <c r="F37" i="35" s="1"/>
  <c r="L10" i="35"/>
  <c r="R37" i="33"/>
  <c r="P37" i="33"/>
  <c r="N37" i="33"/>
  <c r="L37" i="33"/>
  <c r="J37" i="33"/>
  <c r="H37" i="33"/>
  <c r="F37" i="33"/>
  <c r="D37" i="33"/>
  <c r="B37" i="33"/>
  <c r="D29" i="33"/>
  <c r="R27" i="33"/>
  <c r="R29" i="33" s="1"/>
  <c r="P27" i="33"/>
  <c r="P29" i="33" s="1"/>
  <c r="N27" i="33"/>
  <c r="N29" i="33" s="1"/>
  <c r="L27" i="33"/>
  <c r="L29" i="33" s="1"/>
  <c r="J27" i="33"/>
  <c r="J29" i="33" s="1"/>
  <c r="H27" i="33"/>
  <c r="H29" i="33" s="1"/>
  <c r="F27" i="33"/>
  <c r="F29" i="33" s="1"/>
  <c r="B27" i="33"/>
  <c r="B29" i="33" s="1"/>
  <c r="B39" i="33" s="1"/>
  <c r="F14" i="33" s="1"/>
  <c r="R20" i="33"/>
  <c r="P20" i="33"/>
  <c r="N20" i="33"/>
  <c r="L20" i="33"/>
  <c r="J20" i="33"/>
  <c r="H20" i="33"/>
  <c r="F20" i="33"/>
  <c r="D20" i="33"/>
  <c r="B20" i="33"/>
  <c r="F39" i="33" l="1"/>
  <c r="H14" i="33" s="1"/>
  <c r="H39" i="33" s="1"/>
  <c r="J14" i="33" s="1"/>
  <c r="J39" i="33" s="1"/>
  <c r="L14" i="33" s="1"/>
  <c r="L39" i="33" s="1"/>
  <c r="N14" i="33" s="1"/>
  <c r="N39" i="33" s="1"/>
  <c r="P14" i="33" s="1"/>
  <c r="P39" i="33" s="1"/>
  <c r="R14" i="33" s="1"/>
  <c r="R39" i="33" s="1"/>
  <c r="D77" i="35"/>
  <c r="E23" i="34"/>
  <c r="E28" i="34" s="1"/>
  <c r="G23" i="34"/>
  <c r="G28" i="34" s="1"/>
  <c r="F77" i="35"/>
  <c r="L19" i="35"/>
  <c r="J22" i="35"/>
  <c r="J32" i="35" s="1"/>
  <c r="H37" i="35"/>
  <c r="H34" i="35"/>
  <c r="N10" i="35"/>
  <c r="L16" i="35"/>
  <c r="M19" i="34"/>
  <c r="O13" i="34"/>
  <c r="M80" i="34"/>
  <c r="H23" i="30"/>
  <c r="G23" i="30"/>
  <c r="F23" i="30"/>
  <c r="E23" i="30"/>
  <c r="H16" i="30"/>
  <c r="H18" i="30" s="1"/>
  <c r="F16" i="30"/>
  <c r="F18" i="30" s="1"/>
  <c r="E16" i="30"/>
  <c r="E18" i="30" s="1"/>
  <c r="G16" i="30"/>
  <c r="G18" i="30" s="1"/>
  <c r="G35" i="34" l="1"/>
  <c r="G38" i="34" s="1"/>
  <c r="G70" i="34" s="1"/>
  <c r="G72" i="34" s="1"/>
  <c r="G74" i="34"/>
  <c r="N16" i="35"/>
  <c r="P10" i="35"/>
  <c r="J34" i="35"/>
  <c r="J37" i="35"/>
  <c r="E74" i="34"/>
  <c r="E35" i="34"/>
  <c r="E38" i="34" s="1"/>
  <c r="E70" i="34" s="1"/>
  <c r="E72" i="34" s="1"/>
  <c r="H77" i="35"/>
  <c r="I23" i="34"/>
  <c r="I28" i="34" s="1"/>
  <c r="L32" i="35"/>
  <c r="O19" i="34"/>
  <c r="Q13" i="34"/>
  <c r="O80" i="34"/>
  <c r="N19" i="35"/>
  <c r="L22" i="35"/>
  <c r="B61" i="29"/>
  <c r="B63" i="29" s="1"/>
  <c r="AA51" i="29"/>
  <c r="Z51" i="29"/>
  <c r="W51" i="29"/>
  <c r="V51" i="29"/>
  <c r="S51" i="29"/>
  <c r="O51" i="29"/>
  <c r="N51" i="29"/>
  <c r="K51" i="29"/>
  <c r="J51" i="29"/>
  <c r="F51" i="29"/>
  <c r="C51" i="29"/>
  <c r="B51" i="29"/>
  <c r="AE49" i="29"/>
  <c r="AD49" i="29"/>
  <c r="AF49" i="29" s="1"/>
  <c r="AB49" i="29"/>
  <c r="X49" i="29"/>
  <c r="T49" i="29"/>
  <c r="P49" i="29"/>
  <c r="L49" i="29"/>
  <c r="H49" i="29"/>
  <c r="D49" i="29"/>
  <c r="AF47" i="29"/>
  <c r="AE47" i="29"/>
  <c r="AD47" i="29"/>
  <c r="AB47" i="29"/>
  <c r="X47" i="29"/>
  <c r="T47" i="29"/>
  <c r="P47" i="29"/>
  <c r="L47" i="29"/>
  <c r="H47" i="29"/>
  <c r="D47" i="29"/>
  <c r="AE45" i="29"/>
  <c r="AB45" i="29"/>
  <c r="X45" i="29"/>
  <c r="T45" i="29"/>
  <c r="R45" i="29"/>
  <c r="AD45" i="29" s="1"/>
  <c r="AF45" i="29" s="1"/>
  <c r="P45" i="29"/>
  <c r="L45" i="29"/>
  <c r="H45" i="29"/>
  <c r="D45" i="29"/>
  <c r="AD43" i="29"/>
  <c r="AB43" i="29"/>
  <c r="X43" i="29"/>
  <c r="T43" i="29"/>
  <c r="P43" i="29"/>
  <c r="L43" i="29"/>
  <c r="G43" i="29"/>
  <c r="G51" i="29" s="1"/>
  <c r="D43" i="29"/>
  <c r="AF41" i="29"/>
  <c r="AE41" i="29"/>
  <c r="AD41" i="29"/>
  <c r="AB41" i="29"/>
  <c r="X41" i="29"/>
  <c r="T41" i="29"/>
  <c r="P41" i="29"/>
  <c r="L41" i="29"/>
  <c r="H41" i="29"/>
  <c r="D41" i="29"/>
  <c r="AE39" i="29"/>
  <c r="AD39" i="29"/>
  <c r="AF39" i="29" s="1"/>
  <c r="AB39" i="29"/>
  <c r="X39" i="29"/>
  <c r="T39" i="29"/>
  <c r="P39" i="29"/>
  <c r="L39" i="29"/>
  <c r="H39" i="29"/>
  <c r="D39" i="29"/>
  <c r="AF36" i="29"/>
  <c r="AE36" i="29"/>
  <c r="AD36" i="29"/>
  <c r="AB36" i="29"/>
  <c r="X36" i="29"/>
  <c r="T36" i="29"/>
  <c r="P36" i="29"/>
  <c r="L36" i="29"/>
  <c r="H36" i="29"/>
  <c r="D36" i="29"/>
  <c r="AE34" i="29"/>
  <c r="AD34" i="29"/>
  <c r="AF34" i="29" s="1"/>
  <c r="AB34" i="29"/>
  <c r="X34" i="29"/>
  <c r="T34" i="29"/>
  <c r="T51" i="29" s="1"/>
  <c r="P34" i="29"/>
  <c r="L34" i="29"/>
  <c r="H34" i="29"/>
  <c r="D34" i="29"/>
  <c r="D51" i="29" s="1"/>
  <c r="AF32" i="29"/>
  <c r="AE32" i="29"/>
  <c r="AD32" i="29"/>
  <c r="AD51" i="29" s="1"/>
  <c r="AB32" i="29"/>
  <c r="AB51" i="29" s="1"/>
  <c r="X32" i="29"/>
  <c r="X51" i="29" s="1"/>
  <c r="T32" i="29"/>
  <c r="P32" i="29"/>
  <c r="P51" i="29" s="1"/>
  <c r="L32" i="29"/>
  <c r="L51" i="29" s="1"/>
  <c r="H32" i="29"/>
  <c r="D32" i="29"/>
  <c r="AA26" i="29"/>
  <c r="Z26" i="29"/>
  <c r="W26" i="29"/>
  <c r="V26" i="29"/>
  <c r="S26" i="29"/>
  <c r="R26" i="29"/>
  <c r="O26" i="29"/>
  <c r="N26" i="29"/>
  <c r="K26" i="29"/>
  <c r="J26" i="29"/>
  <c r="G26" i="29"/>
  <c r="F26" i="29"/>
  <c r="C26" i="29"/>
  <c r="B26" i="29"/>
  <c r="AE24" i="29"/>
  <c r="AD24" i="29"/>
  <c r="AF24" i="29" s="1"/>
  <c r="AB24" i="29"/>
  <c r="X24" i="29"/>
  <c r="T24" i="29"/>
  <c r="T26" i="29" s="1"/>
  <c r="P24" i="29"/>
  <c r="L24" i="29"/>
  <c r="H24" i="29"/>
  <c r="D24" i="29"/>
  <c r="D26" i="29" s="1"/>
  <c r="AF23" i="29"/>
  <c r="AE23" i="29"/>
  <c r="AD23" i="29"/>
  <c r="AB23" i="29"/>
  <c r="X23" i="29"/>
  <c r="T23" i="29"/>
  <c r="P23" i="29"/>
  <c r="L23" i="29"/>
  <c r="H23" i="29"/>
  <c r="D23" i="29"/>
  <c r="AE22" i="29"/>
  <c r="AF22" i="29" s="1"/>
  <c r="AB22" i="29"/>
  <c r="X22" i="29"/>
  <c r="T22" i="29"/>
  <c r="P22" i="29"/>
  <c r="L22" i="29"/>
  <c r="H22" i="29"/>
  <c r="D22" i="29"/>
  <c r="AF21" i="29"/>
  <c r="AE21" i="29"/>
  <c r="AD21" i="29"/>
  <c r="AB21" i="29"/>
  <c r="X21" i="29"/>
  <c r="T21" i="29"/>
  <c r="P21" i="29"/>
  <c r="L21" i="29"/>
  <c r="H21" i="29"/>
  <c r="D21" i="29"/>
  <c r="AE20" i="29"/>
  <c r="AD20" i="29"/>
  <c r="AF20" i="29" s="1"/>
  <c r="AB20" i="29"/>
  <c r="X20" i="29"/>
  <c r="T20" i="29"/>
  <c r="P20" i="29"/>
  <c r="L20" i="29"/>
  <c r="H20" i="29"/>
  <c r="D20" i="29"/>
  <c r="AF19" i="29"/>
  <c r="AE19" i="29"/>
  <c r="AD19" i="29"/>
  <c r="AB19" i="29"/>
  <c r="X19" i="29"/>
  <c r="T19" i="29"/>
  <c r="P19" i="29"/>
  <c r="L19" i="29"/>
  <c r="H19" i="29"/>
  <c r="D19" i="29"/>
  <c r="AE18" i="29"/>
  <c r="AD18" i="29"/>
  <c r="AF18" i="29" s="1"/>
  <c r="AB18" i="29"/>
  <c r="X18" i="29"/>
  <c r="T18" i="29"/>
  <c r="P18" i="29"/>
  <c r="L18" i="29"/>
  <c r="H18" i="29"/>
  <c r="D18" i="29"/>
  <c r="AF17" i="29"/>
  <c r="AE17" i="29"/>
  <c r="AD17" i="29"/>
  <c r="AB17" i="29"/>
  <c r="X17" i="29"/>
  <c r="T17" i="29"/>
  <c r="P17" i="29"/>
  <c r="L17" i="29"/>
  <c r="H17" i="29"/>
  <c r="D17" i="29"/>
  <c r="AE16" i="29"/>
  <c r="AD16" i="29"/>
  <c r="AF16" i="29" s="1"/>
  <c r="AB16" i="29"/>
  <c r="X16" i="29"/>
  <c r="T16" i="29"/>
  <c r="P16" i="29"/>
  <c r="L16" i="29"/>
  <c r="H16" i="29"/>
  <c r="D16" i="29"/>
  <c r="AF15" i="29"/>
  <c r="AE15" i="29"/>
  <c r="AD15" i="29"/>
  <c r="AD26" i="29" s="1"/>
  <c r="AB15" i="29"/>
  <c r="AB26" i="29" s="1"/>
  <c r="X15" i="29"/>
  <c r="X26" i="29" s="1"/>
  <c r="T15" i="29"/>
  <c r="P15" i="29"/>
  <c r="P26" i="29" s="1"/>
  <c r="L15" i="29"/>
  <c r="L26" i="29" s="1"/>
  <c r="H15" i="29"/>
  <c r="H26" i="29" s="1"/>
  <c r="D15" i="29"/>
  <c r="R44" i="28"/>
  <c r="P44" i="28"/>
  <c r="N44" i="28"/>
  <c r="L44" i="28"/>
  <c r="J44" i="28"/>
  <c r="H44" i="28"/>
  <c r="F44" i="28"/>
  <c r="D44" i="28"/>
  <c r="B44" i="28"/>
  <c r="R36" i="28"/>
  <c r="P36" i="28"/>
  <c r="N36" i="28"/>
  <c r="H36" i="28"/>
  <c r="F36" i="28"/>
  <c r="D36" i="28"/>
  <c r="B36" i="28"/>
  <c r="R29" i="28"/>
  <c r="R38" i="28" s="1"/>
  <c r="P29" i="28"/>
  <c r="P38" i="28" s="1"/>
  <c r="N29" i="28"/>
  <c r="N38" i="28" s="1"/>
  <c r="L29" i="28"/>
  <c r="L38" i="28" s="1"/>
  <c r="J29" i="28"/>
  <c r="J38" i="28" s="1"/>
  <c r="H29" i="28"/>
  <c r="H38" i="28" s="1"/>
  <c r="F29" i="28"/>
  <c r="F38" i="28" s="1"/>
  <c r="F46" i="28" s="1"/>
  <c r="H14" i="28" s="1"/>
  <c r="D29" i="28"/>
  <c r="D38" i="28" s="1"/>
  <c r="B29" i="28"/>
  <c r="B38" i="28" s="1"/>
  <c r="R20" i="28"/>
  <c r="P20" i="28"/>
  <c r="N20" i="28"/>
  <c r="L20" i="28"/>
  <c r="J20" i="28"/>
  <c r="H20" i="28"/>
  <c r="F20" i="28"/>
  <c r="D20" i="28"/>
  <c r="D46" i="28" s="1"/>
  <c r="B20" i="28"/>
  <c r="B46" i="28" s="1"/>
  <c r="F14" i="28" s="1"/>
  <c r="R44" i="27"/>
  <c r="P44" i="27"/>
  <c r="N44" i="27"/>
  <c r="L44" i="27"/>
  <c r="H44" i="27"/>
  <c r="F44" i="27"/>
  <c r="D44" i="27"/>
  <c r="B44" i="27"/>
  <c r="N38" i="27"/>
  <c r="F38" i="27"/>
  <c r="R36" i="27"/>
  <c r="P36" i="27"/>
  <c r="N36" i="27"/>
  <c r="F36" i="27"/>
  <c r="D36" i="27"/>
  <c r="B36" i="27"/>
  <c r="R29" i="27"/>
  <c r="R38" i="27" s="1"/>
  <c r="P29" i="27"/>
  <c r="P38" i="27" s="1"/>
  <c r="N29" i="27"/>
  <c r="L29" i="27"/>
  <c r="L38" i="27" s="1"/>
  <c r="J29" i="27"/>
  <c r="J38" i="27" s="1"/>
  <c r="H29" i="27"/>
  <c r="H38" i="27" s="1"/>
  <c r="F29" i="27"/>
  <c r="D29" i="27"/>
  <c r="D38" i="27" s="1"/>
  <c r="D46" i="27" s="1"/>
  <c r="B29" i="27"/>
  <c r="B38" i="27" s="1"/>
  <c r="R20" i="27"/>
  <c r="P20" i="27"/>
  <c r="N20" i="27"/>
  <c r="L20" i="27"/>
  <c r="J20" i="27"/>
  <c r="H20" i="27"/>
  <c r="F20" i="27"/>
  <c r="D20" i="27"/>
  <c r="B20" i="27"/>
  <c r="R44" i="26"/>
  <c r="P44" i="26"/>
  <c r="N44" i="26"/>
  <c r="L44" i="26"/>
  <c r="J44" i="26"/>
  <c r="H44" i="26"/>
  <c r="F44" i="26"/>
  <c r="D44" i="26"/>
  <c r="B44" i="26"/>
  <c r="R38" i="26"/>
  <c r="L38" i="26"/>
  <c r="J38" i="26"/>
  <c r="B38" i="26"/>
  <c r="R36" i="26"/>
  <c r="P36" i="26"/>
  <c r="H36" i="26"/>
  <c r="F36" i="26"/>
  <c r="D36" i="26"/>
  <c r="B36" i="26"/>
  <c r="R29" i="26"/>
  <c r="P29" i="26"/>
  <c r="P38" i="26" s="1"/>
  <c r="N29" i="26"/>
  <c r="N38" i="26" s="1"/>
  <c r="H29" i="26"/>
  <c r="H38" i="26" s="1"/>
  <c r="F29" i="26"/>
  <c r="F38" i="26" s="1"/>
  <c r="D29" i="26"/>
  <c r="D38" i="26" s="1"/>
  <c r="B29" i="26"/>
  <c r="R20" i="26"/>
  <c r="P20" i="26"/>
  <c r="N20" i="26"/>
  <c r="L20" i="26"/>
  <c r="J20" i="26"/>
  <c r="H20" i="26"/>
  <c r="F20" i="26"/>
  <c r="D20" i="26"/>
  <c r="D46" i="26" s="1"/>
  <c r="B20" i="26"/>
  <c r="B46" i="26" s="1"/>
  <c r="F14" i="26" s="1"/>
  <c r="L52" i="25"/>
  <c r="J52" i="25"/>
  <c r="H52" i="25"/>
  <c r="F52" i="25"/>
  <c r="P51" i="25"/>
  <c r="P50" i="25"/>
  <c r="P52" i="25" s="1"/>
  <c r="N50" i="25"/>
  <c r="N52" i="25" s="1"/>
  <c r="R44" i="25"/>
  <c r="P44" i="25"/>
  <c r="N44" i="25"/>
  <c r="L44" i="25"/>
  <c r="J44" i="25"/>
  <c r="H44" i="25"/>
  <c r="F44" i="25"/>
  <c r="D44" i="25"/>
  <c r="B44" i="25"/>
  <c r="L38" i="25"/>
  <c r="J38" i="25"/>
  <c r="D38" i="25"/>
  <c r="R36" i="25"/>
  <c r="P36" i="25"/>
  <c r="N36" i="25"/>
  <c r="N38" i="25" s="1"/>
  <c r="H36" i="25"/>
  <c r="H38" i="25" s="1"/>
  <c r="D36" i="25"/>
  <c r="B36" i="25"/>
  <c r="R29" i="25"/>
  <c r="R38" i="25" s="1"/>
  <c r="P29" i="25"/>
  <c r="P38" i="25" s="1"/>
  <c r="F29" i="25"/>
  <c r="F38" i="25" s="1"/>
  <c r="D29" i="25"/>
  <c r="B29" i="25"/>
  <c r="B38" i="25" s="1"/>
  <c r="R20" i="25"/>
  <c r="P20" i="25"/>
  <c r="N20" i="25"/>
  <c r="L20" i="25"/>
  <c r="J20" i="25"/>
  <c r="H20" i="25"/>
  <c r="F20" i="25"/>
  <c r="D20" i="25"/>
  <c r="D46" i="25" s="1"/>
  <c r="B20" i="25"/>
  <c r="B46" i="25" s="1"/>
  <c r="F14" i="25" s="1"/>
  <c r="L52" i="24"/>
  <c r="J52" i="24"/>
  <c r="H52" i="24"/>
  <c r="F52" i="24"/>
  <c r="P51" i="24"/>
  <c r="P50" i="24"/>
  <c r="P52" i="24" s="1"/>
  <c r="N50" i="24"/>
  <c r="N52" i="24" s="1"/>
  <c r="R44" i="24"/>
  <c r="P44" i="24"/>
  <c r="N44" i="24"/>
  <c r="L44" i="24"/>
  <c r="J44" i="24"/>
  <c r="H44" i="24"/>
  <c r="F44" i="24"/>
  <c r="D44" i="24"/>
  <c r="B44" i="24"/>
  <c r="L38" i="24"/>
  <c r="H38" i="24"/>
  <c r="D38" i="24"/>
  <c r="R36" i="24"/>
  <c r="P36" i="24"/>
  <c r="N36" i="24"/>
  <c r="N38" i="24" s="1"/>
  <c r="L36" i="24"/>
  <c r="J36" i="24"/>
  <c r="J38" i="24" s="1"/>
  <c r="H36" i="24"/>
  <c r="F36" i="24"/>
  <c r="D36" i="24"/>
  <c r="B36" i="24"/>
  <c r="R29" i="24"/>
  <c r="R38" i="24" s="1"/>
  <c r="P29" i="24"/>
  <c r="P38" i="24" s="1"/>
  <c r="F29" i="24"/>
  <c r="F38" i="24" s="1"/>
  <c r="D29" i="24"/>
  <c r="B29" i="24"/>
  <c r="B38" i="24" s="1"/>
  <c r="R20" i="24"/>
  <c r="P20" i="24"/>
  <c r="N20" i="24"/>
  <c r="L20" i="24"/>
  <c r="J20" i="24"/>
  <c r="H20" i="24"/>
  <c r="F20" i="24"/>
  <c r="D20" i="24"/>
  <c r="D46" i="24" s="1"/>
  <c r="B20" i="24"/>
  <c r="B46" i="24" s="1"/>
  <c r="F14" i="24" s="1"/>
  <c r="R44" i="23"/>
  <c r="P44" i="23"/>
  <c r="N44" i="23"/>
  <c r="L44" i="23"/>
  <c r="J44" i="23"/>
  <c r="H44" i="23"/>
  <c r="F44" i="23"/>
  <c r="D44" i="23"/>
  <c r="B44" i="23"/>
  <c r="R36" i="23"/>
  <c r="P36" i="23"/>
  <c r="N36" i="23"/>
  <c r="L36" i="23"/>
  <c r="J36" i="23"/>
  <c r="L38" i="23" s="1"/>
  <c r="H36" i="23"/>
  <c r="J38" i="23" s="1"/>
  <c r="F36" i="23"/>
  <c r="H38" i="23" s="1"/>
  <c r="D36" i="23"/>
  <c r="F38" i="23" s="1"/>
  <c r="B36" i="23"/>
  <c r="R29" i="23"/>
  <c r="R38" i="23" s="1"/>
  <c r="P29" i="23"/>
  <c r="P38" i="23" s="1"/>
  <c r="N29" i="23"/>
  <c r="N38" i="23" s="1"/>
  <c r="F29" i="23"/>
  <c r="D29" i="23"/>
  <c r="B29" i="23"/>
  <c r="R20" i="23"/>
  <c r="P20" i="23"/>
  <c r="N20" i="23"/>
  <c r="L20" i="23"/>
  <c r="J20" i="23"/>
  <c r="H20" i="23"/>
  <c r="F20" i="23"/>
  <c r="D20" i="23"/>
  <c r="D46" i="23" s="1"/>
  <c r="B20" i="23"/>
  <c r="B46" i="23" s="1"/>
  <c r="F14" i="23" s="1"/>
  <c r="R52" i="22"/>
  <c r="P52" i="22"/>
  <c r="N52" i="22"/>
  <c r="L52" i="22"/>
  <c r="J52" i="22"/>
  <c r="H52" i="22"/>
  <c r="F52" i="22"/>
  <c r="D52" i="22"/>
  <c r="B52" i="22"/>
  <c r="N44" i="22"/>
  <c r="R42" i="22"/>
  <c r="P42" i="22"/>
  <c r="N42" i="22"/>
  <c r="L42" i="22"/>
  <c r="J42" i="22"/>
  <c r="F42" i="22"/>
  <c r="F44" i="22" s="1"/>
  <c r="D42" i="22"/>
  <c r="B42" i="22"/>
  <c r="R35" i="22"/>
  <c r="P35" i="22"/>
  <c r="N35" i="22"/>
  <c r="L35" i="22"/>
  <c r="J35" i="22"/>
  <c r="H35" i="22"/>
  <c r="H44" i="22" s="1"/>
  <c r="F35" i="22"/>
  <c r="D35" i="22"/>
  <c r="D44" i="22" s="1"/>
  <c r="B35" i="22"/>
  <c r="R28" i="22"/>
  <c r="R44" i="22" s="1"/>
  <c r="P28" i="22"/>
  <c r="P44" i="22" s="1"/>
  <c r="N28" i="22"/>
  <c r="L28" i="22"/>
  <c r="L44" i="22" s="1"/>
  <c r="J28" i="22"/>
  <c r="J44" i="22" s="1"/>
  <c r="F28" i="22"/>
  <c r="B28" i="22"/>
  <c r="B44" i="22" s="1"/>
  <c r="B54" i="22" s="1"/>
  <c r="F13" i="22" s="1"/>
  <c r="F54" i="22" s="1"/>
  <c r="H13" i="22" s="1"/>
  <c r="H54" i="22" s="1"/>
  <c r="J13" i="22" s="1"/>
  <c r="J54" i="22" s="1"/>
  <c r="L13" i="22" s="1"/>
  <c r="L54" i="22" s="1"/>
  <c r="N13" i="22" s="1"/>
  <c r="N54" i="22" s="1"/>
  <c r="P13" i="22" s="1"/>
  <c r="P54" i="22" s="1"/>
  <c r="R13" i="22" s="1"/>
  <c r="R54" i="22" s="1"/>
  <c r="R19" i="22"/>
  <c r="P19" i="22"/>
  <c r="N19" i="22"/>
  <c r="L19" i="22"/>
  <c r="J19" i="22"/>
  <c r="H19" i="22"/>
  <c r="F19" i="22"/>
  <c r="D19" i="22"/>
  <c r="D54" i="22" s="1"/>
  <c r="B19" i="22"/>
  <c r="R46" i="21"/>
  <c r="P46" i="21"/>
  <c r="N46" i="21"/>
  <c r="L46" i="21"/>
  <c r="J46" i="21"/>
  <c r="H46" i="21"/>
  <c r="F46" i="21"/>
  <c r="D46" i="21"/>
  <c r="B46" i="21"/>
  <c r="L38" i="21"/>
  <c r="D38" i="21"/>
  <c r="R36" i="21"/>
  <c r="P36" i="21"/>
  <c r="N36" i="21"/>
  <c r="L36" i="21"/>
  <c r="J36" i="21"/>
  <c r="H36" i="21"/>
  <c r="F36" i="21"/>
  <c r="D36" i="21"/>
  <c r="B36" i="21"/>
  <c r="R29" i="21"/>
  <c r="R38" i="21" s="1"/>
  <c r="P29" i="21"/>
  <c r="P38" i="21" s="1"/>
  <c r="N29" i="21"/>
  <c r="N38" i="21" s="1"/>
  <c r="L29" i="21"/>
  <c r="J29" i="21"/>
  <c r="J38" i="21" s="1"/>
  <c r="H29" i="21"/>
  <c r="H38" i="21" s="1"/>
  <c r="H48" i="21" s="1"/>
  <c r="J14" i="21" s="1"/>
  <c r="F29" i="21"/>
  <c r="F38" i="21" s="1"/>
  <c r="D29" i="21"/>
  <c r="B29" i="21"/>
  <c r="B38" i="21" s="1"/>
  <c r="R20" i="21"/>
  <c r="P20" i="21"/>
  <c r="N20" i="21"/>
  <c r="L20" i="21"/>
  <c r="J20" i="21"/>
  <c r="H20" i="21"/>
  <c r="F20" i="21"/>
  <c r="D20" i="21"/>
  <c r="D48" i="21" s="1"/>
  <c r="B20" i="21"/>
  <c r="R46" i="20"/>
  <c r="P46" i="20"/>
  <c r="N46" i="20"/>
  <c r="L46" i="20"/>
  <c r="J46" i="20"/>
  <c r="H46" i="20"/>
  <c r="F46" i="20"/>
  <c r="D46" i="20"/>
  <c r="B46" i="20"/>
  <c r="R38" i="20"/>
  <c r="P38" i="20"/>
  <c r="N38" i="20"/>
  <c r="L38" i="20"/>
  <c r="J38" i="20"/>
  <c r="H38" i="20"/>
  <c r="D38" i="20"/>
  <c r="F36" i="20"/>
  <c r="B36" i="20"/>
  <c r="F29" i="20"/>
  <c r="F38" i="20" s="1"/>
  <c r="B29" i="20"/>
  <c r="B38" i="20" s="1"/>
  <c r="R20" i="20"/>
  <c r="P20" i="20"/>
  <c r="N20" i="20"/>
  <c r="L20" i="20"/>
  <c r="J20" i="20"/>
  <c r="H20" i="20"/>
  <c r="F20" i="20"/>
  <c r="D20" i="20"/>
  <c r="D48" i="20" s="1"/>
  <c r="B20" i="20"/>
  <c r="B48" i="20" s="1"/>
  <c r="F14" i="20" s="1"/>
  <c r="F48" i="20" s="1"/>
  <c r="H14" i="20" s="1"/>
  <c r="H48" i="20" s="1"/>
  <c r="J14" i="20" s="1"/>
  <c r="J48" i="20" s="1"/>
  <c r="L14" i="20" s="1"/>
  <c r="L48" i="20" s="1"/>
  <c r="N14" i="20" s="1"/>
  <c r="N48" i="20" s="1"/>
  <c r="P14" i="20" s="1"/>
  <c r="P48" i="20" s="1"/>
  <c r="R14" i="20" s="1"/>
  <c r="R48" i="20" s="1"/>
  <c r="N22" i="35" l="1"/>
  <c r="P19" i="35"/>
  <c r="L34" i="35"/>
  <c r="L37" i="35"/>
  <c r="S13" i="34"/>
  <c r="Q80" i="34"/>
  <c r="Q19" i="34"/>
  <c r="G77" i="34"/>
  <c r="I10" i="34"/>
  <c r="N32" i="35"/>
  <c r="I35" i="34"/>
  <c r="I38" i="34" s="1"/>
  <c r="I70" i="34" s="1"/>
  <c r="I74" i="34"/>
  <c r="J77" i="35"/>
  <c r="K23" i="34"/>
  <c r="K28" i="34" s="1"/>
  <c r="E77" i="34"/>
  <c r="P16" i="35"/>
  <c r="R10" i="35"/>
  <c r="R16" i="35" s="1"/>
  <c r="H46" i="28"/>
  <c r="J14" i="28" s="1"/>
  <c r="J46" i="28"/>
  <c r="L14" i="28" s="1"/>
  <c r="AE51" i="29"/>
  <c r="L46" i="28"/>
  <c r="N14" i="28" s="1"/>
  <c r="N46" i="28" s="1"/>
  <c r="P14" i="28" s="1"/>
  <c r="P46" i="28" s="1"/>
  <c r="R14" i="28" s="1"/>
  <c r="R46" i="28" s="1"/>
  <c r="AF26" i="29"/>
  <c r="F46" i="26"/>
  <c r="H14" i="26" s="1"/>
  <c r="F46" i="25"/>
  <c r="H14" i="25" s="1"/>
  <c r="H46" i="25" s="1"/>
  <c r="J14" i="25" s="1"/>
  <c r="J46" i="25" s="1"/>
  <c r="L14" i="25" s="1"/>
  <c r="L46" i="25" s="1"/>
  <c r="N14" i="25" s="1"/>
  <c r="N46" i="25" s="1"/>
  <c r="P14" i="25" s="1"/>
  <c r="P46" i="25" s="1"/>
  <c r="R14" i="25" s="1"/>
  <c r="R46" i="25" s="1"/>
  <c r="H46" i="26"/>
  <c r="J14" i="26" s="1"/>
  <c r="J46" i="26" s="1"/>
  <c r="L14" i="26" s="1"/>
  <c r="L46" i="26" s="1"/>
  <c r="N14" i="26" s="1"/>
  <c r="N46" i="26" s="1"/>
  <c r="P14" i="26" s="1"/>
  <c r="P46" i="26" s="1"/>
  <c r="R14" i="26" s="1"/>
  <c r="R46" i="26" s="1"/>
  <c r="B46" i="27"/>
  <c r="F14" i="27" s="1"/>
  <c r="F46" i="27" s="1"/>
  <c r="H14" i="27" s="1"/>
  <c r="H46" i="27" s="1"/>
  <c r="J14" i="27" s="1"/>
  <c r="J46" i="27" s="1"/>
  <c r="L14" i="27" s="1"/>
  <c r="L46" i="27" s="1"/>
  <c r="N14" i="27" s="1"/>
  <c r="N46" i="27" s="1"/>
  <c r="P14" i="27" s="1"/>
  <c r="P46" i="27" s="1"/>
  <c r="R14" i="27" s="1"/>
  <c r="R46" i="27" s="1"/>
  <c r="AE26" i="29"/>
  <c r="AE43" i="29"/>
  <c r="AF43" i="29" s="1"/>
  <c r="AF51" i="29" s="1"/>
  <c r="H43" i="29"/>
  <c r="H51" i="29" s="1"/>
  <c r="R51" i="29"/>
  <c r="B48" i="21"/>
  <c r="F14" i="21" s="1"/>
  <c r="F48" i="21" s="1"/>
  <c r="J48" i="21"/>
  <c r="L14" i="21" s="1"/>
  <c r="L48" i="21" s="1"/>
  <c r="N14" i="21" s="1"/>
  <c r="N48" i="21" s="1"/>
  <c r="P14" i="21" s="1"/>
  <c r="P48" i="21" s="1"/>
  <c r="R14" i="21" s="1"/>
  <c r="R48" i="21" s="1"/>
  <c r="F46" i="24"/>
  <c r="H14" i="24" s="1"/>
  <c r="H46" i="24" s="1"/>
  <c r="J14" i="24" s="1"/>
  <c r="J46" i="24" s="1"/>
  <c r="L14" i="24" s="1"/>
  <c r="L46" i="24" s="1"/>
  <c r="N14" i="24" s="1"/>
  <c r="N46" i="24" s="1"/>
  <c r="P14" i="24" s="1"/>
  <c r="P46" i="24" s="1"/>
  <c r="R14" i="24" s="1"/>
  <c r="R46" i="24" s="1"/>
  <c r="F46" i="23"/>
  <c r="H14" i="23" s="1"/>
  <c r="H46" i="23" s="1"/>
  <c r="J14" i="23" s="1"/>
  <c r="J46" i="23" s="1"/>
  <c r="L14" i="23" s="1"/>
  <c r="L46" i="23" s="1"/>
  <c r="N14" i="23" s="1"/>
  <c r="N46" i="23" s="1"/>
  <c r="P14" i="23" s="1"/>
  <c r="P46" i="23" s="1"/>
  <c r="R14" i="23" s="1"/>
  <c r="R46" i="23" s="1"/>
  <c r="R37" i="19"/>
  <c r="P37" i="19"/>
  <c r="N37" i="19"/>
  <c r="L37" i="19"/>
  <c r="J37" i="19"/>
  <c r="H37" i="19"/>
  <c r="F37" i="19"/>
  <c r="D37" i="19"/>
  <c r="B37" i="19"/>
  <c r="P29" i="19"/>
  <c r="H29" i="19"/>
  <c r="D29" i="19"/>
  <c r="R27" i="19"/>
  <c r="R29" i="19" s="1"/>
  <c r="P27" i="19"/>
  <c r="N27" i="19"/>
  <c r="N29" i="19" s="1"/>
  <c r="L27" i="19"/>
  <c r="L29" i="19" s="1"/>
  <c r="J27" i="19"/>
  <c r="J29" i="19" s="1"/>
  <c r="H27" i="19"/>
  <c r="F27" i="19"/>
  <c r="F29" i="19" s="1"/>
  <c r="B27" i="19"/>
  <c r="B29" i="19" s="1"/>
  <c r="R20" i="19"/>
  <c r="P20" i="19"/>
  <c r="N20" i="19"/>
  <c r="L20" i="19"/>
  <c r="J20" i="19"/>
  <c r="H20" i="19"/>
  <c r="F20" i="19"/>
  <c r="D20" i="19"/>
  <c r="B20" i="19"/>
  <c r="R37" i="18"/>
  <c r="P37" i="18"/>
  <c r="N37" i="18"/>
  <c r="L37" i="18"/>
  <c r="J37" i="18"/>
  <c r="H37" i="18"/>
  <c r="F37" i="18"/>
  <c r="D37" i="18"/>
  <c r="B37" i="18"/>
  <c r="D29" i="18"/>
  <c r="R27" i="18"/>
  <c r="R29" i="18" s="1"/>
  <c r="P27" i="18"/>
  <c r="P29" i="18" s="1"/>
  <c r="N27" i="18"/>
  <c r="N29" i="18" s="1"/>
  <c r="L27" i="18"/>
  <c r="L29" i="18" s="1"/>
  <c r="J27" i="18"/>
  <c r="J29" i="18" s="1"/>
  <c r="H27" i="18"/>
  <c r="H29" i="18" s="1"/>
  <c r="F27" i="18"/>
  <c r="F29" i="18" s="1"/>
  <c r="B27" i="18"/>
  <c r="B29" i="18" s="1"/>
  <c r="R20" i="18"/>
  <c r="P20" i="18"/>
  <c r="N20" i="18"/>
  <c r="L20" i="18"/>
  <c r="J20" i="18"/>
  <c r="H20" i="18"/>
  <c r="F20" i="18"/>
  <c r="D20" i="18"/>
  <c r="B20" i="18"/>
  <c r="B39" i="18" s="1"/>
  <c r="F14" i="18" s="1"/>
  <c r="F39" i="18" s="1"/>
  <c r="H14" i="18" s="1"/>
  <c r="H39" i="18" s="1"/>
  <c r="J14" i="18" s="1"/>
  <c r="J39" i="18" s="1"/>
  <c r="L14" i="18" s="1"/>
  <c r="L39" i="18" s="1"/>
  <c r="N14" i="18" s="1"/>
  <c r="N39" i="18" s="1"/>
  <c r="P14" i="18" s="1"/>
  <c r="P39" i="18" s="1"/>
  <c r="R14" i="18" s="1"/>
  <c r="R39" i="18" s="1"/>
  <c r="R37" i="17"/>
  <c r="P37" i="17"/>
  <c r="N37" i="17"/>
  <c r="L37" i="17"/>
  <c r="J37" i="17"/>
  <c r="H37" i="17"/>
  <c r="F37" i="17"/>
  <c r="D37" i="17"/>
  <c r="B37" i="17"/>
  <c r="R27" i="17"/>
  <c r="R29" i="17" s="1"/>
  <c r="P27" i="17"/>
  <c r="P29" i="17" s="1"/>
  <c r="N27" i="17"/>
  <c r="N29" i="17" s="1"/>
  <c r="L27" i="17"/>
  <c r="L29" i="17" s="1"/>
  <c r="J27" i="17"/>
  <c r="J29" i="17" s="1"/>
  <c r="H27" i="17"/>
  <c r="H29" i="17" s="1"/>
  <c r="F27" i="17"/>
  <c r="F29" i="17" s="1"/>
  <c r="D27" i="17"/>
  <c r="D29" i="17" s="1"/>
  <c r="B27" i="17"/>
  <c r="B29" i="17" s="1"/>
  <c r="R20" i="17"/>
  <c r="P20" i="17"/>
  <c r="N20" i="17"/>
  <c r="L20" i="17"/>
  <c r="J20" i="17"/>
  <c r="H20" i="17"/>
  <c r="F20" i="17"/>
  <c r="D20" i="17"/>
  <c r="D39" i="17" s="1"/>
  <c r="B20" i="17"/>
  <c r="B39" i="17" s="1"/>
  <c r="K74" i="34" l="1"/>
  <c r="K35" i="34"/>
  <c r="K38" i="34" s="1"/>
  <c r="K70" i="34" s="1"/>
  <c r="N37" i="35"/>
  <c r="N34" i="35"/>
  <c r="P22" i="35"/>
  <c r="R19" i="35"/>
  <c r="R22" i="35" s="1"/>
  <c r="R32" i="35" s="1"/>
  <c r="M23" i="34"/>
  <c r="M28" i="34" s="1"/>
  <c r="L77" i="35"/>
  <c r="P32" i="35"/>
  <c r="I72" i="34"/>
  <c r="S80" i="34"/>
  <c r="S19" i="34"/>
  <c r="F39" i="17"/>
  <c r="H14" i="17" s="1"/>
  <c r="H39" i="17" s="1"/>
  <c r="J14" i="17" s="1"/>
  <c r="J39" i="17" s="1"/>
  <c r="L14" i="17" s="1"/>
  <c r="L39" i="17" s="1"/>
  <c r="N14" i="17" s="1"/>
  <c r="N39" i="17" s="1"/>
  <c r="P14" i="17" s="1"/>
  <c r="P39" i="17" s="1"/>
  <c r="R14" i="17" s="1"/>
  <c r="R39" i="17" s="1"/>
  <c r="B39" i="19"/>
  <c r="F14" i="19" s="1"/>
  <c r="F39" i="19" s="1"/>
  <c r="H14" i="19" s="1"/>
  <c r="H39" i="19" s="1"/>
  <c r="J14" i="19" s="1"/>
  <c r="J39" i="19" s="1"/>
  <c r="L14" i="19" s="1"/>
  <c r="L39" i="19" s="1"/>
  <c r="N14" i="19" s="1"/>
  <c r="N39" i="19" s="1"/>
  <c r="P14" i="19" s="1"/>
  <c r="P39" i="19" s="1"/>
  <c r="R14" i="19" s="1"/>
  <c r="R39" i="19" s="1"/>
  <c r="H44" i="16"/>
  <c r="F44" i="16"/>
  <c r="D44" i="16"/>
  <c r="B44" i="16"/>
  <c r="F36" i="16"/>
  <c r="D36" i="16"/>
  <c r="B36" i="16"/>
  <c r="H29" i="16"/>
  <c r="H38" i="16" s="1"/>
  <c r="F29" i="16"/>
  <c r="F38" i="16" s="1"/>
  <c r="D29" i="16"/>
  <c r="D38" i="16" s="1"/>
  <c r="B29" i="16"/>
  <c r="B38" i="16" s="1"/>
  <c r="H20" i="16"/>
  <c r="F20" i="16"/>
  <c r="F46" i="16" s="1"/>
  <c r="H14" i="16" s="1"/>
  <c r="D20" i="16"/>
  <c r="D46" i="16" s="1"/>
  <c r="B20" i="16"/>
  <c r="B46" i="16" s="1"/>
  <c r="F14" i="16" s="1"/>
  <c r="H44" i="15"/>
  <c r="F44" i="15"/>
  <c r="D44" i="15"/>
  <c r="B44" i="15"/>
  <c r="F36" i="15"/>
  <c r="D36" i="15"/>
  <c r="B36" i="15"/>
  <c r="H29" i="15"/>
  <c r="H38" i="15" s="1"/>
  <c r="F29" i="15"/>
  <c r="F38" i="15" s="1"/>
  <c r="D29" i="15"/>
  <c r="D38" i="15" s="1"/>
  <c r="B29" i="15"/>
  <c r="B38" i="15" s="1"/>
  <c r="H20" i="15"/>
  <c r="F20" i="15"/>
  <c r="D20" i="15"/>
  <c r="D46" i="15" s="1"/>
  <c r="B20" i="15"/>
  <c r="B46" i="15" s="1"/>
  <c r="F14" i="15" s="1"/>
  <c r="H44" i="14"/>
  <c r="F44" i="14"/>
  <c r="D44" i="14"/>
  <c r="B44" i="14"/>
  <c r="H36" i="14"/>
  <c r="H38" i="14" s="1"/>
  <c r="F36" i="14"/>
  <c r="D36" i="14"/>
  <c r="B36" i="14"/>
  <c r="F29" i="14"/>
  <c r="F38" i="14" s="1"/>
  <c r="D29" i="14"/>
  <c r="D38" i="14" s="1"/>
  <c r="B29" i="14"/>
  <c r="B38" i="14" s="1"/>
  <c r="H20" i="14"/>
  <c r="F20" i="14"/>
  <c r="F46" i="14" s="1"/>
  <c r="H14" i="14" s="1"/>
  <c r="D20" i="14"/>
  <c r="B20" i="14"/>
  <c r="B46" i="14" s="1"/>
  <c r="F14" i="14" s="1"/>
  <c r="H44" i="13"/>
  <c r="F44" i="13"/>
  <c r="D44" i="13"/>
  <c r="B44" i="13"/>
  <c r="H36" i="13"/>
  <c r="H38" i="13" s="1"/>
  <c r="F36" i="13"/>
  <c r="F38" i="13" s="1"/>
  <c r="D36" i="13"/>
  <c r="B36" i="13"/>
  <c r="D29" i="13"/>
  <c r="B29" i="13"/>
  <c r="H20" i="13"/>
  <c r="F20" i="13"/>
  <c r="D20" i="13"/>
  <c r="D46" i="13" s="1"/>
  <c r="B20" i="13"/>
  <c r="B46" i="13" s="1"/>
  <c r="F14" i="13" s="1"/>
  <c r="H53" i="12"/>
  <c r="F53" i="12"/>
  <c r="D53" i="12"/>
  <c r="B53" i="12"/>
  <c r="F43" i="12"/>
  <c r="D43" i="12"/>
  <c r="B43" i="12"/>
  <c r="H36" i="12"/>
  <c r="H45" i="12" s="1"/>
  <c r="F36" i="12"/>
  <c r="D36" i="12"/>
  <c r="D45" i="12" s="1"/>
  <c r="B36" i="12"/>
  <c r="F29" i="12"/>
  <c r="F45" i="12" s="1"/>
  <c r="B29" i="12"/>
  <c r="B45" i="12" s="1"/>
  <c r="H20" i="12"/>
  <c r="F20" i="12"/>
  <c r="D20" i="12"/>
  <c r="D55" i="12" s="1"/>
  <c r="B20" i="12"/>
  <c r="H46" i="11"/>
  <c r="F46" i="11"/>
  <c r="D46" i="11"/>
  <c r="B46" i="11"/>
  <c r="H36" i="11"/>
  <c r="F36" i="11"/>
  <c r="D36" i="11"/>
  <c r="B36" i="11"/>
  <c r="H29" i="11"/>
  <c r="H38" i="11" s="1"/>
  <c r="F29" i="11"/>
  <c r="F38" i="11" s="1"/>
  <c r="D29" i="11"/>
  <c r="D38" i="11" s="1"/>
  <c r="B29" i="11"/>
  <c r="B38" i="11" s="1"/>
  <c r="H20" i="11"/>
  <c r="F20" i="11"/>
  <c r="D20" i="11"/>
  <c r="D48" i="11" s="1"/>
  <c r="B20" i="11"/>
  <c r="B48" i="11" s="1"/>
  <c r="F14" i="11" s="1"/>
  <c r="F48" i="11" s="1"/>
  <c r="H14" i="11" s="1"/>
  <c r="H48" i="11" s="1"/>
  <c r="H46" i="10"/>
  <c r="F46" i="10"/>
  <c r="D46" i="10"/>
  <c r="B46" i="10"/>
  <c r="H36" i="10"/>
  <c r="H38" i="10" s="1"/>
  <c r="F36" i="10"/>
  <c r="D36" i="10"/>
  <c r="D38" i="10" s="1"/>
  <c r="B36" i="10"/>
  <c r="F29" i="10"/>
  <c r="F38" i="10" s="1"/>
  <c r="B29" i="10"/>
  <c r="B38" i="10" s="1"/>
  <c r="H20" i="10"/>
  <c r="F20" i="10"/>
  <c r="D20" i="10"/>
  <c r="B20" i="10"/>
  <c r="B48" i="10" s="1"/>
  <c r="F14" i="10" s="1"/>
  <c r="H37" i="8"/>
  <c r="F37" i="8"/>
  <c r="D37" i="8"/>
  <c r="B37" i="8"/>
  <c r="D29" i="8"/>
  <c r="H27" i="8"/>
  <c r="H29" i="8" s="1"/>
  <c r="F27" i="8"/>
  <c r="F29" i="8" s="1"/>
  <c r="B27" i="8"/>
  <c r="B29" i="8" s="1"/>
  <c r="H20" i="8"/>
  <c r="F20" i="8"/>
  <c r="D20" i="8"/>
  <c r="B20" i="8"/>
  <c r="B39" i="8" s="1"/>
  <c r="F14" i="8" s="1"/>
  <c r="F39" i="8" s="1"/>
  <c r="H14" i="8" s="1"/>
  <c r="H39" i="8" s="1"/>
  <c r="H37" i="7"/>
  <c r="F37" i="7"/>
  <c r="D37" i="7"/>
  <c r="B37" i="7"/>
  <c r="D29" i="7"/>
  <c r="H27" i="7"/>
  <c r="H29" i="7" s="1"/>
  <c r="F27" i="7"/>
  <c r="F29" i="7" s="1"/>
  <c r="B27" i="7"/>
  <c r="B29" i="7" s="1"/>
  <c r="H20" i="7"/>
  <c r="F20" i="7"/>
  <c r="D20" i="7"/>
  <c r="B20" i="7"/>
  <c r="B39" i="7" s="1"/>
  <c r="F14" i="7" s="1"/>
  <c r="F39" i="7" s="1"/>
  <c r="H14" i="7" s="1"/>
  <c r="H39" i="7" s="1"/>
  <c r="H37" i="6"/>
  <c r="F37" i="6"/>
  <c r="D37" i="6"/>
  <c r="B37" i="6"/>
  <c r="D29" i="6"/>
  <c r="H27" i="6"/>
  <c r="H29" i="6" s="1"/>
  <c r="F27" i="6"/>
  <c r="F29" i="6" s="1"/>
  <c r="B27" i="6"/>
  <c r="B29" i="6" s="1"/>
  <c r="H20" i="6"/>
  <c r="F20" i="6"/>
  <c r="D20" i="6"/>
  <c r="B20" i="6"/>
  <c r="B39" i="6" s="1"/>
  <c r="F14" i="6" s="1"/>
  <c r="F39" i="6" s="1"/>
  <c r="H14" i="6" s="1"/>
  <c r="H39" i="6" s="1"/>
  <c r="H37" i="5"/>
  <c r="F37" i="5"/>
  <c r="D37" i="5"/>
  <c r="B37" i="5"/>
  <c r="H27" i="5"/>
  <c r="H29" i="5" s="1"/>
  <c r="F27" i="5"/>
  <c r="F29" i="5" s="1"/>
  <c r="D27" i="5"/>
  <c r="D29" i="5" s="1"/>
  <c r="B27" i="5"/>
  <c r="B29" i="5" s="1"/>
  <c r="H20" i="5"/>
  <c r="F20" i="5"/>
  <c r="D20" i="5"/>
  <c r="D39" i="5" s="1"/>
  <c r="B20" i="5"/>
  <c r="B39" i="5" s="1"/>
  <c r="F14" i="5" s="1"/>
  <c r="F39" i="5" s="1"/>
  <c r="H14" i="5" s="1"/>
  <c r="H39" i="5" s="1"/>
  <c r="H75" i="4"/>
  <c r="F75" i="4"/>
  <c r="D75" i="4"/>
  <c r="B75" i="4"/>
  <c r="H69" i="4"/>
  <c r="F69" i="4"/>
  <c r="D69" i="4"/>
  <c r="B69" i="4"/>
  <c r="C26" i="3" s="1"/>
  <c r="H57" i="4"/>
  <c r="H65" i="4" s="1"/>
  <c r="I25" i="3" s="1"/>
  <c r="F57" i="4"/>
  <c r="F65" i="4" s="1"/>
  <c r="G25" i="3" s="1"/>
  <c r="D57" i="4"/>
  <c r="D65" i="4" s="1"/>
  <c r="E25" i="3" s="1"/>
  <c r="B57" i="4"/>
  <c r="B65" i="4" s="1"/>
  <c r="B53" i="4"/>
  <c r="H42" i="4"/>
  <c r="F42" i="4"/>
  <c r="D42" i="4"/>
  <c r="E24" i="3" s="1"/>
  <c r="B42" i="4"/>
  <c r="H36" i="4"/>
  <c r="H30" i="4"/>
  <c r="F30" i="4"/>
  <c r="D30" i="4"/>
  <c r="D32" i="4" s="1"/>
  <c r="B30" i="4"/>
  <c r="F22" i="4"/>
  <c r="D22" i="4"/>
  <c r="B22" i="4"/>
  <c r="H19" i="4"/>
  <c r="H22" i="4" s="1"/>
  <c r="H16" i="4"/>
  <c r="H32" i="4" s="1"/>
  <c r="F16" i="4"/>
  <c r="F32" i="4" s="1"/>
  <c r="D16" i="4"/>
  <c r="B16" i="4"/>
  <c r="B32" i="4" s="1"/>
  <c r="B34" i="4" s="1"/>
  <c r="I143" i="3"/>
  <c r="G143" i="3"/>
  <c r="E143" i="3"/>
  <c r="C143" i="3"/>
  <c r="C95" i="3"/>
  <c r="C97" i="3" s="1"/>
  <c r="G89" i="3"/>
  <c r="E89" i="3"/>
  <c r="G74" i="3"/>
  <c r="E74" i="3"/>
  <c r="G72" i="3"/>
  <c r="I69" i="3"/>
  <c r="I64" i="3"/>
  <c r="I74" i="3" s="1"/>
  <c r="C63" i="3"/>
  <c r="C74" i="3" s="1"/>
  <c r="G46" i="3"/>
  <c r="G76" i="3" s="1"/>
  <c r="E46" i="3"/>
  <c r="E76" i="3" s="1"/>
  <c r="I43" i="3"/>
  <c r="I42" i="3"/>
  <c r="I46" i="3" s="1"/>
  <c r="I76" i="3" s="1"/>
  <c r="C42" i="3"/>
  <c r="C46" i="3" s="1"/>
  <c r="C76" i="3" s="1"/>
  <c r="I33" i="3"/>
  <c r="G33" i="3"/>
  <c r="E33" i="3"/>
  <c r="C33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H25" i="3"/>
  <c r="F25" i="3"/>
  <c r="D25" i="3"/>
  <c r="I24" i="3"/>
  <c r="H24" i="3"/>
  <c r="G24" i="3"/>
  <c r="F24" i="3"/>
  <c r="D24" i="3"/>
  <c r="C24" i="3"/>
  <c r="H23" i="3"/>
  <c r="F23" i="3"/>
  <c r="D23" i="3"/>
  <c r="C23" i="3"/>
  <c r="G19" i="3"/>
  <c r="E19" i="3"/>
  <c r="C19" i="3"/>
  <c r="I13" i="3"/>
  <c r="I89" i="3" s="1"/>
  <c r="G10" i="3"/>
  <c r="X40" i="2"/>
  <c r="R40" i="2"/>
  <c r="N40" i="2"/>
  <c r="K40" i="2"/>
  <c r="I40" i="2"/>
  <c r="G40" i="2"/>
  <c r="E40" i="2"/>
  <c r="C40" i="2"/>
  <c r="Z38" i="2"/>
  <c r="V38" i="2"/>
  <c r="T38" i="2"/>
  <c r="Z37" i="2"/>
  <c r="T37" i="2"/>
  <c r="V37" i="2" s="1"/>
  <c r="P37" i="2"/>
  <c r="P40" i="2" s="1"/>
  <c r="Z36" i="2"/>
  <c r="T36" i="2"/>
  <c r="V36" i="2" s="1"/>
  <c r="V34" i="2"/>
  <c r="T34" i="2"/>
  <c r="Z34" i="2" s="1"/>
  <c r="T33" i="2"/>
  <c r="Z33" i="2" s="1"/>
  <c r="Z32" i="2"/>
  <c r="V32" i="2"/>
  <c r="T32" i="2"/>
  <c r="Z31" i="2"/>
  <c r="T31" i="2"/>
  <c r="V31" i="2" s="1"/>
  <c r="V30" i="2"/>
  <c r="T30" i="2"/>
  <c r="Z30" i="2" s="1"/>
  <c r="X27" i="2"/>
  <c r="R27" i="2"/>
  <c r="P27" i="2"/>
  <c r="N27" i="2"/>
  <c r="K27" i="2"/>
  <c r="I27" i="2"/>
  <c r="G27" i="2"/>
  <c r="E27" i="2"/>
  <c r="C27" i="2"/>
  <c r="T25" i="2"/>
  <c r="T27" i="2" s="1"/>
  <c r="Z27" i="2" s="1"/>
  <c r="X22" i="2"/>
  <c r="R22" i="2"/>
  <c r="P22" i="2"/>
  <c r="N22" i="2"/>
  <c r="K22" i="2"/>
  <c r="I22" i="2"/>
  <c r="G22" i="2"/>
  <c r="E22" i="2"/>
  <c r="C22" i="2"/>
  <c r="Z20" i="2"/>
  <c r="V20" i="2"/>
  <c r="T20" i="2"/>
  <c r="Z19" i="2"/>
  <c r="T19" i="2"/>
  <c r="V19" i="2" s="1"/>
  <c r="V18" i="2"/>
  <c r="T18" i="2"/>
  <c r="Z18" i="2" s="1"/>
  <c r="T17" i="2"/>
  <c r="Z17" i="2" s="1"/>
  <c r="X13" i="2"/>
  <c r="X42" i="2" s="1"/>
  <c r="T13" i="2"/>
  <c r="Z13" i="2" s="1"/>
  <c r="R13" i="2"/>
  <c r="R42" i="2" s="1"/>
  <c r="P13" i="2"/>
  <c r="P42" i="2" s="1"/>
  <c r="N13" i="2"/>
  <c r="N42" i="2" s="1"/>
  <c r="K13" i="2"/>
  <c r="K42" i="2" s="1"/>
  <c r="I13" i="2"/>
  <c r="I42" i="2" s="1"/>
  <c r="G13" i="2"/>
  <c r="G42" i="2" s="1"/>
  <c r="E13" i="2"/>
  <c r="E42" i="2" s="1"/>
  <c r="C13" i="2"/>
  <c r="C42" i="2" s="1"/>
  <c r="Z11" i="2"/>
  <c r="V11" i="2"/>
  <c r="V13" i="2" s="1"/>
  <c r="T11" i="2"/>
  <c r="R34" i="35" l="1"/>
  <c r="R37" i="35"/>
  <c r="I77" i="34"/>
  <c r="K10" i="34"/>
  <c r="K72" i="34" s="1"/>
  <c r="M74" i="34"/>
  <c r="M35" i="34"/>
  <c r="M38" i="34" s="1"/>
  <c r="M70" i="34" s="1"/>
  <c r="O23" i="34"/>
  <c r="O28" i="34" s="1"/>
  <c r="N77" i="35"/>
  <c r="P34" i="35"/>
  <c r="P37" i="35" s="1"/>
  <c r="B55" i="12"/>
  <c r="F14" i="12" s="1"/>
  <c r="F55" i="12" s="1"/>
  <c r="H14" i="12" s="1"/>
  <c r="H55" i="12" s="1"/>
  <c r="D46" i="14"/>
  <c r="F46" i="15"/>
  <c r="H14" i="15" s="1"/>
  <c r="H46" i="15" s="1"/>
  <c r="H46" i="16"/>
  <c r="F48" i="10"/>
  <c r="H14" i="10" s="1"/>
  <c r="H48" i="10" s="1"/>
  <c r="H46" i="14"/>
  <c r="D48" i="10"/>
  <c r="F46" i="13"/>
  <c r="H14" i="13" s="1"/>
  <c r="H46" i="13" s="1"/>
  <c r="B77" i="4"/>
  <c r="C25" i="3"/>
  <c r="H34" i="4"/>
  <c r="H37" i="4" s="1"/>
  <c r="C28" i="3"/>
  <c r="F37" i="4"/>
  <c r="F34" i="4"/>
  <c r="D34" i="4"/>
  <c r="D37" i="4" s="1"/>
  <c r="I19" i="3"/>
  <c r="Z40" i="2"/>
  <c r="Z22" i="2"/>
  <c r="Z42" i="2" s="1"/>
  <c r="T22" i="2"/>
  <c r="V17" i="2"/>
  <c r="V22" i="2" s="1"/>
  <c r="V42" i="2" s="1"/>
  <c r="V25" i="2"/>
  <c r="V27" i="2" s="1"/>
  <c r="V33" i="2"/>
  <c r="V40" i="2" s="1"/>
  <c r="T40" i="2"/>
  <c r="T42" i="2" s="1"/>
  <c r="Z25" i="2"/>
  <c r="P77" i="35" l="1"/>
  <c r="Q23" i="34"/>
  <c r="Q28" i="34" s="1"/>
  <c r="K77" i="34"/>
  <c r="M10" i="34"/>
  <c r="M72" i="34" s="1"/>
  <c r="O35" i="34"/>
  <c r="O38" i="34" s="1"/>
  <c r="O70" i="34" s="1"/>
  <c r="O74" i="34"/>
  <c r="R77" i="35"/>
  <c r="S23" i="34"/>
  <c r="S28" i="34" s="1"/>
  <c r="E23" i="3"/>
  <c r="E28" i="3" s="1"/>
  <c r="D77" i="4"/>
  <c r="H77" i="4"/>
  <c r="I23" i="3"/>
  <c r="I28" i="3" s="1"/>
  <c r="C35" i="3"/>
  <c r="C38" i="3" s="1"/>
  <c r="C79" i="3" s="1"/>
  <c r="C83" i="3"/>
  <c r="C86" i="3" s="1"/>
  <c r="F77" i="4"/>
  <c r="G23" i="3"/>
  <c r="G28" i="3" s="1"/>
  <c r="S74" i="34" l="1"/>
  <c r="S35" i="34"/>
  <c r="S38" i="34" s="1"/>
  <c r="S70" i="34" s="1"/>
  <c r="O10" i="34"/>
  <c r="O72" i="34" s="1"/>
  <c r="M77" i="34"/>
  <c r="Q35" i="34"/>
  <c r="Q38" i="34" s="1"/>
  <c r="Q70" i="34" s="1"/>
  <c r="Q74" i="34"/>
  <c r="I35" i="3"/>
  <c r="I38" i="3" s="1"/>
  <c r="I79" i="3" s="1"/>
  <c r="I83" i="3"/>
  <c r="G83" i="3"/>
  <c r="G35" i="3"/>
  <c r="G38" i="3" s="1"/>
  <c r="G79" i="3" s="1"/>
  <c r="G81" i="3" s="1"/>
  <c r="E83" i="3"/>
  <c r="E35" i="3"/>
  <c r="E38" i="3" s="1"/>
  <c r="E79" i="3" s="1"/>
  <c r="E81" i="3" s="1"/>
  <c r="E86" i="3" s="1"/>
  <c r="O77" i="34" l="1"/>
  <c r="Q10" i="34"/>
  <c r="Q72" i="34" s="1"/>
  <c r="G86" i="3"/>
  <c r="I10" i="3"/>
  <c r="I81" i="3" s="1"/>
  <c r="I86" i="3" s="1"/>
  <c r="Q77" i="34" l="1"/>
  <c r="S10" i="34"/>
  <c r="S72" i="34" s="1"/>
  <c r="S77" i="34" s="1"/>
</calcChain>
</file>

<file path=xl/sharedStrings.xml><?xml version="1.0" encoding="utf-8"?>
<sst xmlns="http://schemas.openxmlformats.org/spreadsheetml/2006/main" count="1346" uniqueCount="314">
  <si>
    <t>Hidalgo County Regional Mobility Authority</t>
  </si>
  <si>
    <t>2015 Combined Budget Summary</t>
  </si>
  <si>
    <t>All Funds</t>
  </si>
  <si>
    <t>Beginning</t>
  </si>
  <si>
    <t>Projected</t>
  </si>
  <si>
    <t>Bond</t>
  </si>
  <si>
    <t>Transfers</t>
  </si>
  <si>
    <t xml:space="preserve">Capital </t>
  </si>
  <si>
    <t xml:space="preserve">Debt </t>
  </si>
  <si>
    <t xml:space="preserve">Total </t>
  </si>
  <si>
    <t>Revenue Over/Under</t>
  </si>
  <si>
    <t>Other Items</t>
  </si>
  <si>
    <t>Ending</t>
  </si>
  <si>
    <t>Net Position/Balance</t>
  </si>
  <si>
    <t>Revenues</t>
  </si>
  <si>
    <t>Proceeds</t>
  </si>
  <si>
    <t>In</t>
  </si>
  <si>
    <t>Out</t>
  </si>
  <si>
    <t>Operations</t>
  </si>
  <si>
    <t>Outlay</t>
  </si>
  <si>
    <t>Service</t>
  </si>
  <si>
    <t>Appropriations</t>
  </si>
  <si>
    <t>Expenses</t>
  </si>
  <si>
    <t>Working Capital</t>
  </si>
  <si>
    <t>General Fund</t>
  </si>
  <si>
    <t>Total General Fund</t>
  </si>
  <si>
    <t>Debt Service Funds</t>
  </si>
  <si>
    <t xml:space="preserve">  Senior Lein Vehicle Registration Fee Series 2013</t>
  </si>
  <si>
    <t xml:space="preserve">      Revenue and Refunding Bonds</t>
  </si>
  <si>
    <t xml:space="preserve">  TxDOT Reimbursement Bonds 2015 (SH 365 Seg 1-3 &amp; 4)</t>
  </si>
  <si>
    <t xml:space="preserve">  TxDOT Reimbursement Bonds 2015 (IBTC)</t>
  </si>
  <si>
    <t xml:space="preserve">  Toll Revenue Bonds #1 Series 2015</t>
  </si>
  <si>
    <t>Tota Debt Service Funds</t>
  </si>
  <si>
    <t>Bond Reserve Fund(s)</t>
  </si>
  <si>
    <t>Total Bond Reserve Fund(s)</t>
  </si>
  <si>
    <t>Capital Projects Funds</t>
  </si>
  <si>
    <t xml:space="preserve"> Capital Projects Fund - Funded by VRFs</t>
  </si>
  <si>
    <t>Sales Tax Rev. Bond Constr. (Central Park/Project Gold Star)</t>
  </si>
  <si>
    <t xml:space="preserve"> Capital Projects Fund - Funded by Cities</t>
  </si>
  <si>
    <t xml:space="preserve"> Capital Projects Fund - Funded by State Grants</t>
  </si>
  <si>
    <t xml:space="preserve"> Capital Projects Fund - Bond Construction Fund 2013</t>
  </si>
  <si>
    <t xml:space="preserve"> Capital Projects Funds--BONDS</t>
  </si>
  <si>
    <t xml:space="preserve">    TxDOT Reimbursement Bonds 2015 (SH 365 Seg 1-3 &amp; 4)</t>
  </si>
  <si>
    <t xml:space="preserve">    TxDOT Reimbursement Bonds 2015 (IBTC)</t>
  </si>
  <si>
    <t xml:space="preserve">    Toll Revenue Bonds #1 Series 2015</t>
  </si>
  <si>
    <t>Total Capital Project Funds</t>
  </si>
  <si>
    <t>TOTALS</t>
  </si>
  <si>
    <t>General Fund Budget Summary</t>
  </si>
  <si>
    <t>For Fiscal Year Ending December31, 2015</t>
  </si>
  <si>
    <t>Actual</t>
  </si>
  <si>
    <t>Adj. Budget</t>
  </si>
  <si>
    <t>Estimated</t>
  </si>
  <si>
    <t>Budget</t>
  </si>
  <si>
    <t xml:space="preserve"> </t>
  </si>
  <si>
    <t>2013</t>
  </si>
  <si>
    <t>2014</t>
  </si>
  <si>
    <t>2015</t>
  </si>
  <si>
    <t>Beginning Working Capital</t>
  </si>
  <si>
    <t>Vehicle Registration Fees</t>
  </si>
  <si>
    <t>Interest Income</t>
  </si>
  <si>
    <t>Tolls - SH 365</t>
  </si>
  <si>
    <t>Tolls - IBTC</t>
  </si>
  <si>
    <t xml:space="preserve">  Total Revenues</t>
  </si>
  <si>
    <t>Expenditures</t>
  </si>
  <si>
    <t>Administration</t>
  </si>
  <si>
    <t xml:space="preserve">  Personnel Services</t>
  </si>
  <si>
    <t xml:space="preserve">  Supplies</t>
  </si>
  <si>
    <t xml:space="preserve">  Other Services and Charges</t>
  </si>
  <si>
    <t xml:space="preserve">  Maintenance</t>
  </si>
  <si>
    <t xml:space="preserve">  Capital Outlay</t>
  </si>
  <si>
    <t xml:space="preserve">  Total Administration Expenditures</t>
  </si>
  <si>
    <t>Operatons</t>
  </si>
  <si>
    <t>SH 365</t>
  </si>
  <si>
    <t>IBTC</t>
  </si>
  <si>
    <t>Toll Operations Expense--Net</t>
  </si>
  <si>
    <t xml:space="preserve">  Total Expenditures</t>
  </si>
  <si>
    <t>Net Increase (Decrease) Before Other</t>
  </si>
  <si>
    <t xml:space="preserve">  Financing Sources (Uses)</t>
  </si>
  <si>
    <t>Other Financing Sources (Uses):</t>
  </si>
  <si>
    <t>VRF Issue</t>
  </si>
  <si>
    <t>Note 1</t>
  </si>
  <si>
    <t>Gross  Bond Proceeds @ Par plus Prem</t>
  </si>
  <si>
    <t>(Cost of Issuance)</t>
  </si>
  <si>
    <t>(Underwriter Expenses)</t>
  </si>
  <si>
    <t>incl</t>
  </si>
  <si>
    <t>(Refund LOC (PCB/FNB)</t>
  </si>
  <si>
    <t xml:space="preserve">  Net Proceeds from VRF 13 Bonds</t>
  </si>
  <si>
    <t>Transfers-In (Out)</t>
  </si>
  <si>
    <t xml:space="preserve"> Debt Service Fund-FNB LOC</t>
  </si>
  <si>
    <t xml:space="preserve"> Debt Service Fund - FNB LOC</t>
  </si>
  <si>
    <t xml:space="preserve"> Debt Service Fund - VRF 2013 Bonds</t>
  </si>
  <si>
    <t xml:space="preserve"> Debt Service Fund - TxDOT Reimb Bonds</t>
  </si>
  <si>
    <t xml:space="preserve"> Debt Service Fund - SIB Loan</t>
  </si>
  <si>
    <t xml:space="preserve"> Debt Service Fund - Toll Rev Bonds</t>
  </si>
  <si>
    <t xml:space="preserve"> Bond Reserve Fund</t>
  </si>
  <si>
    <t xml:space="preserve"> Capital Projects Fund - VRF 13 Bonds</t>
  </si>
  <si>
    <t xml:space="preserve"> Capital Projects Fund - TxDOT Reimb Bonds</t>
  </si>
  <si>
    <t xml:space="preserve"> Capital Projects Fund - SIB Loan</t>
  </si>
  <si>
    <t xml:space="preserve"> Capital Projects Fund - Toll Rev Bonds</t>
  </si>
  <si>
    <t xml:space="preserve"> Capital Projects Fund - VRF</t>
  </si>
  <si>
    <t xml:space="preserve">  Capital Projects Fund - Replacement</t>
  </si>
  <si>
    <t xml:space="preserve">  Total (Transfers Out)</t>
  </si>
  <si>
    <t xml:space="preserve">  Total Other Financing Sources (Uses)</t>
  </si>
  <si>
    <t>Net Increase (Decrease) After Other</t>
  </si>
  <si>
    <t>Ending Working Capital</t>
  </si>
  <si>
    <t>Operating Expenditures per Day</t>
  </si>
  <si>
    <t>No. of Days of Operating Expenditures</t>
  </si>
  <si>
    <t xml:space="preserve">  in Working Capital</t>
  </si>
  <si>
    <t>Bond Coverage Ratio</t>
  </si>
  <si>
    <t xml:space="preserve">  VRF Series 2013 Bonds</t>
  </si>
  <si>
    <t>X</t>
  </si>
  <si>
    <t>Working Capital Calc</t>
  </si>
  <si>
    <t>Current Assets per Audited F/S</t>
  </si>
  <si>
    <t>Current Liabilities per Audited F/S</t>
  </si>
  <si>
    <t>Working Capital -- Unadjusted</t>
  </si>
  <si>
    <t>Plus:  Debt Service Fund per Audited F/s</t>
  </si>
  <si>
    <t>Working Capital -- As Adjusted</t>
  </si>
  <si>
    <t>Note 1 - Includes TxDOT Reimbursement Bonds for SH 365 and IBTC and Toll Revenue Bond #1</t>
  </si>
  <si>
    <t>General Fund Expenditure Budget Detail</t>
  </si>
  <si>
    <t>For Fiscal Year Ending December 31, 2015</t>
  </si>
  <si>
    <t>COMPENSATION</t>
  </si>
  <si>
    <t>Exempt</t>
  </si>
  <si>
    <t xml:space="preserve">  Executive Director</t>
  </si>
  <si>
    <t xml:space="preserve">  ROW Acquisition Coordinator - Full Time</t>
  </si>
  <si>
    <t xml:space="preserve">  Contract Compliance/Auditor - Full-Time</t>
  </si>
  <si>
    <t xml:space="preserve">  Construction Maintenance Engineer - FT</t>
  </si>
  <si>
    <t xml:space="preserve">  Deputy Executive Director - Full Time</t>
  </si>
  <si>
    <t xml:space="preserve">  Design/Development Engineer - Full Time</t>
  </si>
  <si>
    <t xml:space="preserve">  Total Exempt</t>
  </si>
  <si>
    <t>Non-Exempt</t>
  </si>
  <si>
    <t xml:space="preserve">  Program Administrator</t>
  </si>
  <si>
    <t xml:space="preserve">  Secretary - Full-Time</t>
  </si>
  <si>
    <t xml:space="preserve">  Total Non-Exempt</t>
  </si>
  <si>
    <t>Part Time - Chief Financial Officer</t>
  </si>
  <si>
    <t>Other</t>
  </si>
  <si>
    <t>Overtime</t>
  </si>
  <si>
    <t>Vehicle Allowance</t>
  </si>
  <si>
    <t>Phone Allowance</t>
  </si>
  <si>
    <t xml:space="preserve">  Total Other</t>
  </si>
  <si>
    <t>Sub-Total</t>
  </si>
  <si>
    <t>Benefits @ 20%</t>
  </si>
  <si>
    <t>Administrative Fee</t>
  </si>
  <si>
    <t xml:space="preserve">  Total Compensation</t>
  </si>
  <si>
    <t>SUPPLIES</t>
  </si>
  <si>
    <t>Office Supplies</t>
  </si>
  <si>
    <t>OTHER SERVICES &amp; CHARGES</t>
  </si>
  <si>
    <t>Accounting (Salinas, Allen &amp; Schimit)</t>
  </si>
  <si>
    <t>Dues &amp; Subscriptions (Publications/Lisc/Prof Orgs</t>
  </si>
  <si>
    <t>Insurance - E&amp;O</t>
  </si>
  <si>
    <t>Insurance - Surety</t>
  </si>
  <si>
    <t>Training</t>
  </si>
  <si>
    <t>Travel</t>
  </si>
  <si>
    <t>Temporary Employees</t>
  </si>
  <si>
    <t>Printing</t>
  </si>
  <si>
    <t>Postage/FedEx/Courier Services</t>
  </si>
  <si>
    <t>Rental - Office</t>
  </si>
  <si>
    <t>Rental - Office Equipment</t>
  </si>
  <si>
    <t>Contractual Adm/IT Services</t>
  </si>
  <si>
    <t>Contractual Website Services</t>
  </si>
  <si>
    <t>Consulting</t>
  </si>
  <si>
    <t>Legal - Bracewell, Guilliani</t>
  </si>
  <si>
    <t>Legal - Dan Rios</t>
  </si>
  <si>
    <t>Chief Financial Officer</t>
  </si>
  <si>
    <t>Audit</t>
  </si>
  <si>
    <t xml:space="preserve">  Total Other Services &amp; Charges</t>
  </si>
  <si>
    <t>MAINTENANCE</t>
  </si>
  <si>
    <t>Equipment Repair</t>
  </si>
  <si>
    <t>CAPITAL OUTLAY</t>
  </si>
  <si>
    <t>Project Management Software</t>
  </si>
  <si>
    <t>2 - Laptops &amp; Accessories @ $1800</t>
  </si>
  <si>
    <t>Desk, Chair &amp; Accessories</t>
  </si>
  <si>
    <t>Total Expenditures</t>
  </si>
  <si>
    <t>DEBT SERVICE FUND SUMMARY</t>
  </si>
  <si>
    <t>Senior Lein Vehicle Registration Fee Series 2013 Revenue and Refunding Bonds</t>
  </si>
  <si>
    <t>Fund Balance Summary</t>
  </si>
  <si>
    <t>               www.hcrma.net</t>
  </si>
  <si>
    <t>Beginning Fund Balance</t>
  </si>
  <si>
    <t>Revenues:</t>
  </si>
  <si>
    <t>Intergovernmental</t>
  </si>
  <si>
    <t>Total Revenues</t>
  </si>
  <si>
    <t>Expenditures:</t>
  </si>
  <si>
    <t>Principal</t>
  </si>
  <si>
    <t>Interest Expense</t>
  </si>
  <si>
    <t>Fees</t>
  </si>
  <si>
    <t xml:space="preserve">  Total Debt Service Expenditures</t>
  </si>
  <si>
    <t>Other Financing Sources:</t>
  </si>
  <si>
    <t>Transfers-In from Other Funds</t>
  </si>
  <si>
    <t xml:space="preserve">  General Fund</t>
  </si>
  <si>
    <t>Total Other Financing Sources</t>
  </si>
  <si>
    <t>Ending Fund Balance</t>
  </si>
  <si>
    <t xml:space="preserve"> TxDOT Reimbursement Bonds  Series 2015 (SH 365 1-4)</t>
  </si>
  <si>
    <t xml:space="preserve">  General Fund (rom Bond Proceeds for</t>
  </si>
  <si>
    <t xml:space="preserve">    Capitalized Interest</t>
  </si>
  <si>
    <t>-</t>
  </si>
  <si>
    <t>TxDOT Reimbursement Bonds Series 2015 (IBTC)</t>
  </si>
  <si>
    <t xml:space="preserve"> Senior Lien Toll Revenue Bonds #1 Series 2015</t>
  </si>
  <si>
    <t xml:space="preserve">  General Fund (From Bond Proceeds for</t>
  </si>
  <si>
    <t xml:space="preserve">    Capitalized Interest)</t>
  </si>
  <si>
    <t>CAPITAL PROJECT FUNDS BUDGET</t>
  </si>
  <si>
    <t>Bond Construction Fund - Toll Revenue Bonds #1 Series 2015</t>
  </si>
  <si>
    <t>Interest</t>
  </si>
  <si>
    <t>Environmental</t>
  </si>
  <si>
    <t>Design</t>
  </si>
  <si>
    <t>ROW</t>
  </si>
  <si>
    <t>Construction</t>
  </si>
  <si>
    <t xml:space="preserve">  Total SH 365</t>
  </si>
  <si>
    <t xml:space="preserve">  Total IBTC</t>
  </si>
  <si>
    <t>Transfer</t>
  </si>
  <si>
    <t>TxDOT Bond Construction Fund Proceeds</t>
  </si>
  <si>
    <t>Total Other Financing Sources (Uses)</t>
  </si>
  <si>
    <t>Capital Project Fund - Funded by VRFs</t>
  </si>
  <si>
    <t>Capital Project Fund - Funded by Cities</t>
  </si>
  <si>
    <t xml:space="preserve">  Pharr, Edinburg &amp; Weslaco @ $25,000</t>
  </si>
  <si>
    <t xml:space="preserve">  San Juan &amp; Alamo @ $15,000</t>
  </si>
  <si>
    <t>Capital Project Fund - Funded by State Grants</t>
  </si>
  <si>
    <t xml:space="preserve">  State Grant</t>
  </si>
  <si>
    <t xml:space="preserve">  Category 10</t>
  </si>
  <si>
    <t>I 68</t>
  </si>
  <si>
    <t xml:space="preserve">  Total I 68</t>
  </si>
  <si>
    <t>Bond Construction Fund - Senior Lein VRF Series 2013 Revenue &amp; Refunding Bonds</t>
  </si>
  <si>
    <t>VRF 13 Bond Construction Fund Proceeds</t>
  </si>
  <si>
    <t>Bond Construction Fund - TxDOT Series 2015 Reimbursement Bonds (SH 365)</t>
  </si>
  <si>
    <t>Bond Construction Fund - TxDOT Series 2015 Reimbursement Bonds (IBTC)</t>
  </si>
  <si>
    <t>Debt Service Fund Senior Lein Vehicle Registration Fee Series 2013 Revenue and Refunding Bonds</t>
  </si>
  <si>
    <t>For Fiscal Year Ending December31, 2014 and Plan for the Succeeding Five (5) Years</t>
  </si>
  <si>
    <t>www.hcrma.net</t>
  </si>
  <si>
    <t>Plan</t>
  </si>
  <si>
    <t xml:space="preserve">  Total Debt Service Expenditures (Note 1)</t>
  </si>
  <si>
    <t>Note 1 - Based upon Debt Service Schedule provided by Trustee, Wilmington Trust</t>
  </si>
  <si>
    <t xml:space="preserve">Debt Service Fund  Senior Lien Toll Revenue Bonds #1 Series 2015 </t>
  </si>
  <si>
    <t>For Fiscal Year Ending December 31, 2015 and Plan for the Succeeding Five (5) Years</t>
  </si>
  <si>
    <t>Note 1 - Based upon Debt Service Schedule provided by First Southwest Company</t>
  </si>
  <si>
    <t xml:space="preserve">Debt Service Fund  Senior Lien Toll Revenue Bonds #2 Series 2017 </t>
  </si>
  <si>
    <t>Comment -- Although shown as one bond issue, two issues may be executed in order to save on capitalized interest.</t>
  </si>
  <si>
    <t>For Fiscal Year Ending December31, 2015 and Plan for the Succeeding Five (5) Years</t>
  </si>
  <si>
    <t>Bond Construction Fund  TxDOT Reimbursement Bonds Series 2015 (SH 365 Segments 1-4)</t>
  </si>
  <si>
    <t>Total</t>
  </si>
  <si>
    <t>Bond Construction Fund  TxDOT Reimbursement Bonds  Series 2015 (IBTC)</t>
  </si>
  <si>
    <t>www.hcrma.net'</t>
  </si>
  <si>
    <t>Bond Construction Fund - SIB Loan</t>
  </si>
  <si>
    <t>SIB Bond Construction Fund Proceeds</t>
  </si>
  <si>
    <t xml:space="preserve">Bond Construction Fund  Senior Lien Toll Revenue Bonds #1 Series 2015 </t>
  </si>
  <si>
    <t>Sr Lien Rev Bonds</t>
  </si>
  <si>
    <t>I</t>
  </si>
  <si>
    <t xml:space="preserve">Bond Construcction Fund  Senior Lien Toll Revenue Bonds #2 Series 2017 </t>
  </si>
  <si>
    <t>CAPITAL PROJECT FUNDS EXPENDITURE BUDGET SUMMARY</t>
  </si>
  <si>
    <t>All Capital Projects Funds</t>
  </si>
  <si>
    <t>(in Thousand $s)</t>
  </si>
  <si>
    <t>CAPITAL PROJECT FUNDS EXPENDITURE BUDGET SUMMARY -- Cont'd</t>
  </si>
  <si>
    <t>SOURCES:</t>
  </si>
  <si>
    <t>CPF - VRFs Fund</t>
  </si>
  <si>
    <t>CPF - Cities</t>
  </si>
  <si>
    <t>CPF - State Grants</t>
  </si>
  <si>
    <t>Bond Construction Funds</t>
  </si>
  <si>
    <t xml:space="preserve">  VRFs Series 2013</t>
  </si>
  <si>
    <t xml:space="preserve">  TxDOT Reimb Bonds (Seg 1-4)</t>
  </si>
  <si>
    <t xml:space="preserve">  TxDOT Reimb Bonds (IBTC)</t>
  </si>
  <si>
    <t xml:space="preserve">  SIB Loan</t>
  </si>
  <si>
    <t xml:space="preserve">  Toll Revenue Bonds #1</t>
  </si>
  <si>
    <t xml:space="preserve">  Toll Revenue Bonds #2</t>
  </si>
  <si>
    <t xml:space="preserve">  TOTAL SOURCES</t>
  </si>
  <si>
    <t>USE (EXPENDITURES):</t>
  </si>
  <si>
    <t xml:space="preserve">  TOTAL USES (EXPENDITURES):</t>
  </si>
  <si>
    <t>Comment:  Sources and Uses agree to Strategic Plan Prepared September 2014</t>
  </si>
  <si>
    <t>Remaining Issues:</t>
  </si>
  <si>
    <t>CPF - VRFs Fund Balance @ 2020</t>
  </si>
  <si>
    <t>CPF - Cities Fund Balance @2020</t>
  </si>
  <si>
    <t>CPF - State Grant Fund Balance @ 2020</t>
  </si>
  <si>
    <t>BCF - SIB Loan Fund Balance @ 2020</t>
  </si>
  <si>
    <t>Rep. Martinez Grant - Not Located</t>
  </si>
  <si>
    <t xml:space="preserve">  Total</t>
  </si>
  <si>
    <t>Mission Statement:</t>
  </si>
  <si>
    <t>Department Summary</t>
  </si>
  <si>
    <t>“To provide our customers with a rapid and reliable alternative for the safe and efficient movement of people, goods and services."</t>
  </si>
  <si>
    <t>Expenditure Detail:</t>
  </si>
  <si>
    <t>Personnel Services</t>
  </si>
  <si>
    <t xml:space="preserve">  Salaries and Wages</t>
  </si>
  <si>
    <t xml:space="preserve">  Employee Benefits</t>
  </si>
  <si>
    <t>Supplies</t>
  </si>
  <si>
    <t>Other Services and Charges</t>
  </si>
  <si>
    <t>Maintenance</t>
  </si>
  <si>
    <t>Operations Subtotal</t>
  </si>
  <si>
    <t>PERSONNEL</t>
  </si>
  <si>
    <t>Part-Time</t>
  </si>
  <si>
    <t>Total Positions Authorized</t>
  </si>
  <si>
    <t xml:space="preserve">Contact Us:  </t>
  </si>
  <si>
    <t xml:space="preserve">MAJOR FY 2015 GOALS </t>
  </si>
  <si>
    <t>Flor Koll                    Program Administrator                  P.O. Box 1766               Pharr, TX 78577   (956) 402-4762</t>
  </si>
  <si>
    <t>1.)</t>
  </si>
  <si>
    <t>Obtain Environmental Clearance from TxDOT for State Highway 365 Project form US 281/Military Highway to FM 1016 by May 30, 2015.</t>
  </si>
  <si>
    <t>2.)</t>
  </si>
  <si>
    <t xml:space="preserve">Bid US 281/Military Highway Overpass Project in July 2015.  </t>
  </si>
  <si>
    <t>3.)</t>
  </si>
  <si>
    <t>Procure Enterprise Project Management System Software.</t>
  </si>
  <si>
    <t>4.)</t>
  </si>
  <si>
    <t>Submit Environmental Clearance documents to TxDOT for the International Bridge Trade Cooridor Project in December 2015.</t>
  </si>
  <si>
    <t>5.)</t>
  </si>
  <si>
    <t xml:space="preserve">Complete HCRMA/ETT Right of Way Acquisition by March 31, 2015. </t>
  </si>
  <si>
    <t>2020</t>
  </si>
  <si>
    <t>Note 2</t>
  </si>
  <si>
    <t>Note 2 - Includes SIB Loan and Toll Revenue Bond #2</t>
  </si>
  <si>
    <t>Debt Service Fund   TxDOT Reimbursement Bonds Series 2015 (IBTC)</t>
  </si>
  <si>
    <t>x</t>
  </si>
  <si>
    <t>all of which will be repaid by TXDOT reimbursements over a 10-year period einding 2028.</t>
  </si>
  <si>
    <t>Comment:  The interest on the bonds will be paid with bond proceeds for capitalized interest through 2018--</t>
  </si>
  <si>
    <t>Debt Service Fund TxDOT Reimbursement Bonds  Series 2015 (SH 365 Segments 1-3 and Segment 4)</t>
  </si>
  <si>
    <t>TxDOT Reimbursements</t>
  </si>
  <si>
    <t>Debt Service Fund  SIB Loan</t>
  </si>
  <si>
    <t xml:space="preserve">  General Fund (From Toll Revenues)</t>
  </si>
  <si>
    <t xml:space="preserve">  Inc (Dec) to Principal on Bonds</t>
  </si>
  <si>
    <t xml:space="preserve">    (Note 2)</t>
  </si>
  <si>
    <t>that year as well as reduce the principal by $49,124.</t>
  </si>
  <si>
    <t>loan.  In 2019 toll revenues will mitigate the amount needed and in 2020 provide for all of the accrued interest for</t>
  </si>
  <si>
    <t>Comment:  Interest expense from 2016 through 2018 will be accreted in whole to the outstanding principal of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</si>
</sst>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&quot;$&quot;#,##0"/>
    <numFmt numFmtId="167" formatCode="_(&quot;$&quot;* #,##0_);_(&quot;$&quot;* \(#,##0\);_(&quot;$&quot;* &quot;-&quot;????_);_(@_)"/>
    <numFmt numFmtId="168" formatCode="_(&quot;$&quot;* #,##0.0000_);_(&quot;$&quot;* \(#,##0.0000\);_(&quot;$&quot;* &quot;-&quot;????_);_(@_)"/>
    <numFmt numFmtId="169" formatCode="_(&quot;$&quot;* #,##0_);_(&quot;$&quot;* \(#,##0\);_(&quot;$&quot;* &quot;-&quot;??_);_(@_)"/>
  </numFmts>
  <fonts count="48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8"/>
      <name val="Goudy Old Style"/>
      <family val="1"/>
    </font>
    <font>
      <sz val="11"/>
      <name val="Goudy Old Style"/>
      <family val="1"/>
    </font>
    <font>
      <b/>
      <sz val="14"/>
      <color indexed="8"/>
      <name val="Goudy Old Style"/>
      <family val="1"/>
    </font>
    <font>
      <sz val="11"/>
      <color indexed="8"/>
      <name val="Goudy Old Style"/>
      <family val="1"/>
    </font>
    <font>
      <sz val="11"/>
      <color indexed="8"/>
      <name val="Wingdings 2"/>
      <family val="1"/>
      <charset val="2"/>
    </font>
    <font>
      <sz val="10"/>
      <name val="SWISS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CG Times (W1)"/>
    </font>
    <font>
      <u val="singleAccounting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Arial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10"/>
      <name val="Bookman Old Style"/>
      <family val="1"/>
    </font>
    <font>
      <u/>
      <sz val="10"/>
      <color theme="10"/>
      <name val="CG Times (W1)"/>
    </font>
    <font>
      <u/>
      <sz val="10"/>
      <color theme="10"/>
      <name val="Times New Roman"/>
      <family val="1"/>
    </font>
    <font>
      <i/>
      <u/>
      <sz val="10"/>
      <color theme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Bookman Old Style"/>
      <family val="1"/>
    </font>
    <font>
      <sz val="9"/>
      <name val="Times New Roman"/>
      <family val="1"/>
    </font>
    <font>
      <sz val="14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sz val="14"/>
      <color theme="0"/>
      <name val="Bookman Old Style"/>
      <family val="1"/>
    </font>
    <font>
      <sz val="10"/>
      <color theme="0"/>
      <name val="Bookman Old Style"/>
      <family val="1"/>
    </font>
    <font>
      <b/>
      <sz val="11"/>
      <color theme="0"/>
      <name val="Bookman Old Style"/>
      <family val="1"/>
    </font>
    <font>
      <b/>
      <sz val="9"/>
      <color theme="0"/>
      <name val="Bookman Old Style"/>
      <family val="1"/>
    </font>
    <font>
      <sz val="9"/>
      <color theme="0"/>
      <name val="Bookman Old Style"/>
      <family val="1"/>
    </font>
    <font>
      <sz val="9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theme="0" tint="-4.9989318521683403E-2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0" fontId="1" fillId="0" borderId="0"/>
    <xf numFmtId="0" fontId="7" fillId="0" borderId="0"/>
    <xf numFmtId="0" fontId="10" fillId="0" borderId="0"/>
    <xf numFmtId="0" fontId="16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3" fontId="10" fillId="0" borderId="0"/>
    <xf numFmtId="0" fontId="16" fillId="0" borderId="0"/>
    <xf numFmtId="3" fontId="10" fillId="0" borderId="0"/>
    <xf numFmtId="0" fontId="16" fillId="0" borderId="0"/>
  </cellStyleXfs>
  <cellXfs count="439">
    <xf numFmtId="0" fontId="0" fillId="0" borderId="0" xfId="0"/>
    <xf numFmtId="41" fontId="2" fillId="0" borderId="1" xfId="1" applyNumberFormat="1" applyFont="1" applyFill="1" applyBorder="1" applyAlignment="1">
      <alignment horizontal="centerContinuous"/>
    </xf>
    <xf numFmtId="41" fontId="2" fillId="0" borderId="2" xfId="1" applyNumberFormat="1" applyFont="1" applyFill="1" applyBorder="1" applyAlignment="1">
      <alignment horizontal="centerContinuous"/>
    </xf>
    <xf numFmtId="41" fontId="2" fillId="0" borderId="3" xfId="1" applyNumberFormat="1" applyFont="1" applyFill="1" applyBorder="1" applyAlignment="1">
      <alignment horizontal="centerContinuous"/>
    </xf>
    <xf numFmtId="41" fontId="3" fillId="0" borderId="0" xfId="1" applyNumberFormat="1" applyFont="1" applyFill="1" applyBorder="1"/>
    <xf numFmtId="41" fontId="3" fillId="0" borderId="0" xfId="1" applyNumberFormat="1" applyFont="1" applyFill="1"/>
    <xf numFmtId="41" fontId="3" fillId="0" borderId="0" xfId="1" applyNumberFormat="1" applyFont="1" applyFill="1" applyAlignment="1"/>
    <xf numFmtId="41" fontId="2" fillId="0" borderId="4" xfId="1" applyNumberFormat="1" applyFont="1" applyFill="1" applyBorder="1" applyAlignment="1">
      <alignment horizontal="left"/>
    </xf>
    <xf numFmtId="41" fontId="2" fillId="0" borderId="0" xfId="1" applyNumberFormat="1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centerContinuous"/>
    </xf>
    <xf numFmtId="41" fontId="2" fillId="0" borderId="0" xfId="1" applyNumberFormat="1" applyFont="1" applyFill="1" applyBorder="1" applyAlignment="1">
      <alignment horizontal="centerContinuous" vertical="center"/>
    </xf>
    <xf numFmtId="41" fontId="4" fillId="0" borderId="0" xfId="1" applyNumberFormat="1" applyFont="1" applyFill="1" applyBorder="1" applyAlignment="1">
      <alignment horizontal="center" vertical="center"/>
    </xf>
    <xf numFmtId="41" fontId="2" fillId="0" borderId="5" xfId="1" applyNumberFormat="1" applyFont="1" applyFill="1" applyBorder="1" applyAlignment="1">
      <alignment horizontal="centerContinuous"/>
    </xf>
    <xf numFmtId="0" fontId="1" fillId="0" borderId="0" xfId="1"/>
    <xf numFmtId="41" fontId="2" fillId="0" borderId="6" xfId="1" applyNumberFormat="1" applyFont="1" applyFill="1" applyBorder="1" applyAlignment="1">
      <alignment horizontal="centerContinuous"/>
    </xf>
    <xf numFmtId="41" fontId="2" fillId="0" borderId="7" xfId="1" applyNumberFormat="1" applyFont="1" applyFill="1" applyBorder="1" applyAlignment="1">
      <alignment horizontal="centerContinuous"/>
    </xf>
    <xf numFmtId="41" fontId="2" fillId="0" borderId="8" xfId="1" applyNumberFormat="1" applyFont="1" applyFill="1" applyBorder="1" applyAlignment="1">
      <alignment horizontal="centerContinuous"/>
    </xf>
    <xf numFmtId="41" fontId="5" fillId="0" borderId="4" xfId="1" applyNumberFormat="1" applyFont="1" applyFill="1" applyBorder="1" applyAlignment="1"/>
    <xf numFmtId="41" fontId="5" fillId="0" borderId="0" xfId="1" applyNumberFormat="1" applyFont="1" applyFill="1" applyBorder="1" applyAlignment="1"/>
    <xf numFmtId="41" fontId="5" fillId="0" borderId="0" xfId="1" applyNumberFormat="1" applyFont="1" applyFill="1" applyBorder="1" applyAlignment="1">
      <alignment horizontal="center"/>
    </xf>
    <xf numFmtId="41" fontId="3" fillId="0" borderId="5" xfId="1" applyNumberFormat="1" applyFont="1" applyFill="1" applyBorder="1"/>
    <xf numFmtId="41" fontId="2" fillId="0" borderId="9" xfId="1" applyNumberFormat="1" applyFont="1" applyFill="1" applyBorder="1" applyAlignment="1">
      <alignment horizontal="center"/>
    </xf>
    <xf numFmtId="41" fontId="2" fillId="0" borderId="10" xfId="1" applyNumberFormat="1" applyFont="1" applyFill="1" applyBorder="1" applyAlignment="1">
      <alignment horizontal="center"/>
    </xf>
    <xf numFmtId="41" fontId="2" fillId="0" borderId="11" xfId="1" applyNumberFormat="1" applyFont="1" applyFill="1" applyBorder="1" applyAlignment="1">
      <alignment horizontal="center"/>
    </xf>
    <xf numFmtId="41" fontId="2" fillId="0" borderId="12" xfId="1" applyNumberFormat="1" applyFont="1" applyFill="1" applyBorder="1" applyAlignment="1">
      <alignment horizontal="center"/>
    </xf>
    <xf numFmtId="41" fontId="2" fillId="0" borderId="13" xfId="1" applyNumberFormat="1" applyFont="1" applyFill="1" applyBorder="1" applyAlignment="1">
      <alignment horizontal="center"/>
    </xf>
    <xf numFmtId="41" fontId="5" fillId="0" borderId="0" xfId="1" applyNumberFormat="1" applyFont="1" applyFill="1" applyBorder="1" applyAlignment="1">
      <alignment horizontal="centerContinuous"/>
    </xf>
    <xf numFmtId="41" fontId="2" fillId="0" borderId="14" xfId="1" applyNumberFormat="1" applyFont="1" applyFill="1" applyBorder="1" applyAlignment="1">
      <alignment horizontal="center"/>
    </xf>
    <xf numFmtId="41" fontId="2" fillId="0" borderId="15" xfId="1" applyNumberFormat="1" applyFont="1" applyFill="1" applyBorder="1" applyAlignment="1">
      <alignment horizontal="center"/>
    </xf>
    <xf numFmtId="41" fontId="2" fillId="0" borderId="16" xfId="1" applyNumberFormat="1" applyFont="1" applyFill="1" applyBorder="1" applyAlignment="1">
      <alignment horizontal="center"/>
    </xf>
    <xf numFmtId="41" fontId="5" fillId="0" borderId="4" xfId="1" applyNumberFormat="1" applyFont="1" applyFill="1" applyBorder="1" applyAlignment="1">
      <alignment horizontal="left"/>
    </xf>
    <xf numFmtId="41" fontId="5" fillId="0" borderId="17" xfId="1" applyNumberFormat="1" applyFont="1" applyFill="1" applyBorder="1" applyAlignment="1"/>
    <xf numFmtId="41" fontId="5" fillId="0" borderId="0" xfId="1" applyNumberFormat="1" applyFont="1" applyFill="1" applyBorder="1" applyAlignment="1" applyProtection="1">
      <protection locked="0"/>
    </xf>
    <xf numFmtId="41" fontId="2" fillId="0" borderId="0" xfId="1" applyNumberFormat="1" applyFont="1" applyFill="1" applyBorder="1" applyAlignment="1">
      <alignment horizontal="right"/>
    </xf>
    <xf numFmtId="41" fontId="5" fillId="0" borderId="4" xfId="1" applyNumberFormat="1" applyFont="1" applyFill="1" applyBorder="1" applyAlignment="1">
      <alignment horizontal="left" indent="1"/>
    </xf>
    <xf numFmtId="42" fontId="5" fillId="0" borderId="0" xfId="1" applyNumberFormat="1" applyFont="1" applyFill="1" applyBorder="1" applyAlignment="1">
      <alignment horizontal="right"/>
    </xf>
    <xf numFmtId="42" fontId="5" fillId="0" borderId="7" xfId="1" applyNumberFormat="1" applyFont="1" applyFill="1" applyBorder="1" applyAlignment="1">
      <alignment horizontal="right"/>
    </xf>
    <xf numFmtId="42" fontId="5" fillId="0" borderId="0" xfId="1" applyNumberFormat="1" applyFont="1" applyFill="1" applyBorder="1" applyAlignment="1">
      <alignment horizontal="center"/>
    </xf>
    <xf numFmtId="42" fontId="3" fillId="0" borderId="5" xfId="1" applyNumberFormat="1" applyFont="1" applyFill="1" applyBorder="1"/>
    <xf numFmtId="42" fontId="3" fillId="0" borderId="0" xfId="1" applyNumberFormat="1" applyFont="1" applyFill="1" applyBorder="1"/>
    <xf numFmtId="42" fontId="3" fillId="0" borderId="0" xfId="1" applyNumberFormat="1" applyFont="1" applyFill="1"/>
    <xf numFmtId="41" fontId="5" fillId="0" borderId="17" xfId="1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 applyProtection="1">
      <alignment horizontal="center"/>
      <protection locked="0"/>
    </xf>
    <xf numFmtId="41" fontId="2" fillId="0" borderId="4" xfId="1" applyNumberFormat="1" applyFont="1" applyFill="1" applyBorder="1" applyAlignment="1">
      <alignment horizontal="right" vertical="center"/>
    </xf>
    <xf numFmtId="42" fontId="2" fillId="0" borderId="0" xfId="1" applyNumberFormat="1" applyFont="1" applyFill="1" applyBorder="1" applyAlignment="1">
      <alignment horizontal="right"/>
    </xf>
    <xf numFmtId="42" fontId="2" fillId="0" borderId="7" xfId="1" applyNumberFormat="1" applyFont="1" applyFill="1" applyBorder="1" applyAlignment="1">
      <alignment horizontal="right"/>
    </xf>
    <xf numFmtId="42" fontId="2" fillId="0" borderId="0" xfId="1" applyNumberFormat="1" applyFont="1" applyFill="1" applyBorder="1" applyAlignment="1">
      <alignment horizontal="center"/>
    </xf>
    <xf numFmtId="42" fontId="2" fillId="0" borderId="0" xfId="1" applyNumberFormat="1" applyFont="1" applyFill="1" applyBorder="1" applyAlignment="1">
      <alignment horizontal="right" vertical="center"/>
    </xf>
    <xf numFmtId="41" fontId="5" fillId="0" borderId="17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right" vertical="center"/>
    </xf>
    <xf numFmtId="41" fontId="5" fillId="0" borderId="4" xfId="1" applyNumberFormat="1" applyFont="1" applyFill="1" applyBorder="1" applyAlignment="1">
      <alignment horizontal="left" vertical="center" indent="1"/>
    </xf>
    <xf numFmtId="42" fontId="5" fillId="0" borderId="0" xfId="1" applyNumberFormat="1" applyFont="1" applyFill="1" applyBorder="1" applyAlignment="1">
      <alignment horizontal="right" vertical="center"/>
    </xf>
    <xf numFmtId="41" fontId="5" fillId="0" borderId="7" xfId="1" applyNumberFormat="1" applyFont="1" applyFill="1" applyBorder="1" applyAlignment="1">
      <alignment horizontal="right"/>
    </xf>
    <xf numFmtId="41" fontId="5" fillId="0" borderId="7" xfId="1" applyNumberFormat="1" applyFont="1" applyFill="1" applyBorder="1" applyAlignment="1">
      <alignment horizontal="right" vertical="center"/>
    </xf>
    <xf numFmtId="41" fontId="2" fillId="0" borderId="4" xfId="1" applyNumberFormat="1" applyFont="1" applyFill="1" applyBorder="1" applyAlignment="1">
      <alignment horizontal="right" vertical="center" indent="1"/>
    </xf>
    <xf numFmtId="41" fontId="2" fillId="0" borderId="4" xfId="1" applyNumberFormat="1" applyFont="1" applyFill="1" applyBorder="1" applyAlignment="1">
      <alignment horizontal="right"/>
    </xf>
    <xf numFmtId="41" fontId="6" fillId="0" borderId="0" xfId="1" applyNumberFormat="1" applyFont="1" applyFill="1" applyBorder="1" applyAlignment="1">
      <alignment horizontal="center"/>
    </xf>
    <xf numFmtId="42" fontId="5" fillId="0" borderId="0" xfId="1" applyNumberFormat="1" applyFont="1" applyFill="1" applyBorder="1" applyAlignment="1" applyProtection="1">
      <alignment horizontal="center"/>
      <protection locked="0"/>
    </xf>
    <xf numFmtId="41" fontId="2" fillId="0" borderId="0" xfId="1" applyNumberFormat="1" applyFont="1" applyFill="1" applyBorder="1" applyAlignment="1">
      <alignment horizontal="right" vertical="center"/>
    </xf>
    <xf numFmtId="42" fontId="2" fillId="0" borderId="18" xfId="1" applyNumberFormat="1" applyFont="1" applyFill="1" applyBorder="1" applyAlignment="1">
      <alignment horizontal="right"/>
    </xf>
    <xf numFmtId="41" fontId="3" fillId="0" borderId="7" xfId="1" applyNumberFormat="1" applyFont="1" applyFill="1" applyBorder="1" applyAlignment="1"/>
    <xf numFmtId="41" fontId="3" fillId="0" borderId="7" xfId="1" applyNumberFormat="1" applyFont="1" applyFill="1" applyBorder="1" applyAlignment="1">
      <alignment horizontal="center"/>
    </xf>
    <xf numFmtId="41" fontId="3" fillId="0" borderId="8" xfId="1" applyNumberFormat="1" applyFont="1" applyFill="1" applyBorder="1"/>
    <xf numFmtId="42" fontId="3" fillId="0" borderId="0" xfId="1" applyNumberFormat="1" applyFont="1" applyFill="1" applyAlignment="1"/>
    <xf numFmtId="41" fontId="3" fillId="0" borderId="0" xfId="1" applyNumberFormat="1" applyFont="1" applyFill="1" applyAlignment="1">
      <alignment horizontal="center"/>
    </xf>
    <xf numFmtId="41" fontId="3" fillId="0" borderId="0" xfId="1" applyNumberFormat="1" applyFont="1" applyFill="1" applyBorder="1" applyAlignment="1"/>
    <xf numFmtId="0" fontId="9" fillId="0" borderId="0" xfId="2" applyFont="1" applyAlignment="1"/>
    <xf numFmtId="0" fontId="9" fillId="0" borderId="0" xfId="2" applyNumberFormat="1" applyFont="1" applyAlignment="1" applyProtection="1">
      <protection locked="0"/>
    </xf>
    <xf numFmtId="0" fontId="9" fillId="0" borderId="0" xfId="2" applyNumberFormat="1" applyFont="1" applyFill="1" applyBorder="1" applyAlignment="1">
      <alignment horizontal="center"/>
    </xf>
    <xf numFmtId="0" fontId="9" fillId="0" borderId="0" xfId="2" applyFont="1" applyBorder="1" applyAlignment="1"/>
    <xf numFmtId="0" fontId="9" fillId="0" borderId="0" xfId="2" applyNumberFormat="1" applyFont="1" applyBorder="1" applyAlignment="1" applyProtection="1">
      <protection locked="0"/>
    </xf>
    <xf numFmtId="0" fontId="9" fillId="0" borderId="0" xfId="2" applyNumberFormat="1" applyFont="1" applyFill="1" applyBorder="1" applyAlignment="1">
      <alignment horizontal="centerContinuous"/>
    </xf>
    <xf numFmtId="0" fontId="9" fillId="0" borderId="0" xfId="2" applyFont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49" fontId="11" fillId="0" borderId="0" xfId="3" quotePrefix="1" applyNumberFormat="1" applyFont="1" applyBorder="1" applyAlignment="1">
      <alignment horizontal="center"/>
    </xf>
    <xf numFmtId="41" fontId="11" fillId="0" borderId="0" xfId="3" applyNumberFormat="1" applyFont="1" applyBorder="1" applyAlignment="1"/>
    <xf numFmtId="49" fontId="11" fillId="0" borderId="0" xfId="3" quotePrefix="1" applyNumberFormat="1" applyFont="1" applyFill="1" applyBorder="1" applyAlignment="1">
      <alignment horizontal="center"/>
    </xf>
    <xf numFmtId="41" fontId="9" fillId="0" borderId="0" xfId="3" quotePrefix="1" applyNumberFormat="1" applyFont="1" applyBorder="1" applyAlignment="1">
      <alignment horizontal="center"/>
    </xf>
    <xf numFmtId="41" fontId="9" fillId="0" borderId="0" xfId="3" applyNumberFormat="1" applyFont="1" applyBorder="1" applyAlignment="1"/>
    <xf numFmtId="41" fontId="9" fillId="0" borderId="0" xfId="3" quotePrefix="1" applyNumberFormat="1" applyFont="1" applyFill="1" applyBorder="1" applyAlignment="1">
      <alignment horizontal="center"/>
    </xf>
    <xf numFmtId="42" fontId="9" fillId="0" borderId="0" xfId="3" quotePrefix="1" applyNumberFormat="1" applyFont="1" applyFill="1" applyBorder="1" applyAlignment="1">
      <alignment horizontal="center"/>
    </xf>
    <xf numFmtId="42" fontId="9" fillId="0" borderId="0" xfId="3" applyNumberFormat="1" applyFont="1" applyBorder="1" applyAlignment="1"/>
    <xf numFmtId="42" fontId="9" fillId="0" borderId="0" xfId="3" quotePrefix="1" applyNumberFormat="1" applyFont="1" applyBorder="1" applyAlignment="1">
      <alignment horizontal="center"/>
    </xf>
    <xf numFmtId="0" fontId="12" fillId="0" borderId="0" xfId="2" applyFont="1" applyBorder="1" applyAlignment="1"/>
    <xf numFmtId="41" fontId="9" fillId="0" borderId="7" xfId="3" quotePrefix="1" applyNumberFormat="1" applyFont="1" applyFill="1" applyBorder="1" applyAlignment="1">
      <alignment horizontal="center"/>
    </xf>
    <xf numFmtId="41" fontId="9" fillId="0" borderId="7" xfId="3" quotePrefix="1" applyNumberFormat="1" applyFont="1" applyBorder="1" applyAlignment="1">
      <alignment horizontal="center"/>
    </xf>
    <xf numFmtId="41" fontId="9" fillId="0" borderId="0" xfId="2" applyNumberFormat="1" applyFont="1" applyFill="1" applyBorder="1" applyAlignment="1"/>
    <xf numFmtId="41" fontId="9" fillId="0" borderId="0" xfId="2" applyNumberFormat="1" applyFont="1" applyBorder="1" applyAlignment="1"/>
    <xf numFmtId="0" fontId="13" fillId="0" borderId="0" xfId="2" applyFont="1" applyBorder="1" applyAlignment="1"/>
    <xf numFmtId="0" fontId="9" fillId="0" borderId="0" xfId="2" applyFont="1" applyBorder="1" applyAlignment="1">
      <alignment horizontal="left" vertical="top"/>
    </xf>
    <xf numFmtId="41" fontId="9" fillId="0" borderId="7" xfId="2" applyNumberFormat="1" applyFont="1" applyFill="1" applyBorder="1" applyAlignment="1"/>
    <xf numFmtId="0" fontId="9" fillId="0" borderId="0" xfId="2" applyFont="1" applyFill="1" applyBorder="1" applyAlignment="1"/>
    <xf numFmtId="0" fontId="13" fillId="0" borderId="0" xfId="2" applyFont="1" applyFill="1" applyBorder="1" applyAlignment="1"/>
    <xf numFmtId="41" fontId="9" fillId="0" borderId="0" xfId="3" applyNumberFormat="1" applyFont="1" applyFill="1" applyBorder="1" applyAlignment="1"/>
    <xf numFmtId="0" fontId="14" fillId="0" borderId="0" xfId="2" applyNumberFormat="1" applyFont="1" applyAlignment="1" applyProtection="1">
      <protection locked="0"/>
    </xf>
    <xf numFmtId="0" fontId="9" fillId="0" borderId="0" xfId="2" applyFont="1" applyFill="1" applyAlignment="1">
      <alignment horizontal="center"/>
    </xf>
    <xf numFmtId="41" fontId="9" fillId="0" borderId="19" xfId="3" quotePrefix="1" applyNumberFormat="1" applyFont="1" applyFill="1" applyBorder="1" applyAlignment="1">
      <alignment horizontal="center"/>
    </xf>
    <xf numFmtId="0" fontId="9" fillId="0" borderId="19" xfId="2" applyFont="1" applyFill="1" applyBorder="1" applyAlignment="1">
      <alignment horizontal="center"/>
    </xf>
    <xf numFmtId="41" fontId="9" fillId="0" borderId="0" xfId="2" applyNumberFormat="1" applyFont="1" applyFill="1" applyBorder="1" applyAlignment="1">
      <alignment horizontal="center"/>
    </xf>
    <xf numFmtId="42" fontId="9" fillId="0" borderId="18" xfId="2" applyNumberFormat="1" applyFont="1" applyFill="1" applyBorder="1" applyAlignment="1"/>
    <xf numFmtId="42" fontId="9" fillId="0" borderId="0" xfId="2" applyNumberFormat="1" applyFont="1" applyBorder="1" applyAlignment="1"/>
    <xf numFmtId="42" fontId="9" fillId="0" borderId="18" xfId="2" applyNumberFormat="1" applyFont="1" applyBorder="1" applyAlignment="1"/>
    <xf numFmtId="42" fontId="9" fillId="0" borderId="0" xfId="2" applyNumberFormat="1" applyFont="1" applyFill="1" applyBorder="1" applyAlignment="1"/>
    <xf numFmtId="164" fontId="9" fillId="0" borderId="0" xfId="3" quotePrefix="1" applyNumberFormat="1" applyFont="1" applyFill="1" applyBorder="1" applyAlignment="1">
      <alignment horizontal="center"/>
    </xf>
    <xf numFmtId="164" fontId="9" fillId="0" borderId="0" xfId="2" applyNumberFormat="1" applyFont="1" applyBorder="1" applyAlignment="1"/>
    <xf numFmtId="164" fontId="9" fillId="0" borderId="0" xfId="3" quotePrefix="1" applyNumberFormat="1" applyFont="1" applyBorder="1" applyAlignment="1">
      <alignment horizontal="center"/>
    </xf>
    <xf numFmtId="165" fontId="9" fillId="0" borderId="0" xfId="2" applyNumberFormat="1" applyFont="1" applyBorder="1" applyAlignment="1"/>
    <xf numFmtId="43" fontId="9" fillId="0" borderId="0" xfId="2" applyNumberFormat="1" applyFont="1" applyFill="1" applyBorder="1" applyAlignment="1"/>
    <xf numFmtId="41" fontId="11" fillId="0" borderId="0" xfId="2" applyNumberFormat="1" applyFont="1" applyBorder="1" applyAlignment="1"/>
    <xf numFmtId="42" fontId="15" fillId="0" borderId="0" xfId="2" applyNumberFormat="1" applyFont="1" applyBorder="1" applyAlignment="1"/>
    <xf numFmtId="41" fontId="9" fillId="0" borderId="0" xfId="2" applyNumberFormat="1" applyFont="1" applyFill="1" applyBorder="1" applyAlignment="1">
      <alignment horizontal="right"/>
    </xf>
    <xf numFmtId="41" fontId="9" fillId="0" borderId="18" xfId="2" applyNumberFormat="1" applyFont="1" applyBorder="1" applyAlignment="1"/>
    <xf numFmtId="41" fontId="9" fillId="0" borderId="18" xfId="2" applyNumberFormat="1" applyFont="1" applyFill="1" applyBorder="1" applyAlignment="1"/>
    <xf numFmtId="41" fontId="9" fillId="0" borderId="0" xfId="2" applyNumberFormat="1" applyFont="1" applyBorder="1" applyAlignment="1">
      <alignment horizontal="right"/>
    </xf>
    <xf numFmtId="5" fontId="9" fillId="0" borderId="0" xfId="2" applyNumberFormat="1" applyFont="1" applyBorder="1" applyAlignment="1"/>
    <xf numFmtId="42" fontId="9" fillId="0" borderId="0" xfId="2" applyNumberFormat="1" applyFont="1" applyBorder="1" applyAlignment="1" applyProtection="1">
      <protection locked="0"/>
    </xf>
    <xf numFmtId="0" fontId="9" fillId="0" borderId="7" xfId="2" applyFont="1" applyBorder="1" applyAlignment="1"/>
    <xf numFmtId="3" fontId="9" fillId="0" borderId="0" xfId="2" applyNumberFormat="1" applyFont="1" applyAlignment="1"/>
    <xf numFmtId="41" fontId="11" fillId="0" borderId="0" xfId="3" quotePrefix="1" applyNumberFormat="1" applyFont="1" applyFill="1" applyBorder="1" applyAlignment="1">
      <alignment horizontal="center"/>
    </xf>
    <xf numFmtId="41" fontId="11" fillId="0" borderId="0" xfId="3" quotePrefix="1" applyNumberFormat="1" applyFont="1" applyBorder="1" applyAlignment="1">
      <alignment horizontal="center"/>
    </xf>
    <xf numFmtId="0" fontId="9" fillId="0" borderId="0" xfId="2" applyNumberFormat="1" applyFont="1" applyFill="1" applyBorder="1" applyAlignment="1" applyProtection="1">
      <protection locked="0"/>
    </xf>
    <xf numFmtId="0" fontId="14" fillId="0" borderId="0" xfId="2" applyNumberFormat="1" applyFont="1" applyBorder="1" applyAlignment="1" applyProtection="1">
      <protection locked="0"/>
    </xf>
    <xf numFmtId="0" fontId="9" fillId="0" borderId="0" xfId="2" applyNumberFormat="1" applyFont="1" applyFill="1" applyAlignment="1" applyProtection="1">
      <protection locked="0"/>
    </xf>
    <xf numFmtId="42" fontId="9" fillId="0" borderId="0" xfId="2" applyNumberFormat="1" applyFont="1" applyFill="1" applyBorder="1" applyAlignment="1" applyProtection="1">
      <protection locked="0"/>
    </xf>
    <xf numFmtId="41" fontId="9" fillId="0" borderId="0" xfId="2" applyNumberFormat="1" applyFont="1" applyBorder="1" applyAlignment="1" applyProtection="1">
      <protection locked="0"/>
    </xf>
    <xf numFmtId="41" fontId="9" fillId="0" borderId="0" xfId="2" applyNumberFormat="1" applyFont="1" applyFill="1" applyBorder="1" applyAlignment="1" applyProtection="1">
      <protection locked="0"/>
    </xf>
    <xf numFmtId="41" fontId="9" fillId="0" borderId="7" xfId="2" applyNumberFormat="1" applyFont="1" applyBorder="1" applyAlignment="1" applyProtection="1">
      <protection locked="0"/>
    </xf>
    <xf numFmtId="41" fontId="9" fillId="0" borderId="7" xfId="2" applyNumberFormat="1" applyFont="1" applyFill="1" applyBorder="1" applyAlignment="1" applyProtection="1">
      <protection locked="0"/>
    </xf>
    <xf numFmtId="0" fontId="14" fillId="0" borderId="0" xfId="2" applyNumberFormat="1" applyFont="1" applyFill="1" applyBorder="1" applyAlignment="1" applyProtection="1">
      <protection locked="0"/>
    </xf>
    <xf numFmtId="166" fontId="9" fillId="0" borderId="0" xfId="2" applyNumberFormat="1" applyFont="1" applyBorder="1" applyAlignment="1" applyProtection="1">
      <protection locked="0"/>
    </xf>
    <xf numFmtId="0" fontId="12" fillId="0" borderId="0" xfId="2" applyNumberFormat="1" applyFont="1" applyFill="1" applyBorder="1" applyAlignment="1" applyProtection="1">
      <protection locked="0"/>
    </xf>
    <xf numFmtId="0" fontId="13" fillId="0" borderId="0" xfId="2" applyNumberFormat="1" applyFont="1" applyBorder="1" applyAlignment="1" applyProtection="1">
      <alignment horizontal="left"/>
      <protection locked="0"/>
    </xf>
    <xf numFmtId="0" fontId="12" fillId="0" borderId="0" xfId="2" applyNumberFormat="1" applyFont="1" applyBorder="1" applyAlignment="1" applyProtection="1">
      <protection locked="0"/>
    </xf>
    <xf numFmtId="0" fontId="9" fillId="0" borderId="0" xfId="2" applyNumberFormat="1" applyFont="1" applyBorder="1" applyAlignment="1" applyProtection="1">
      <alignment horizontal="left"/>
      <protection locked="0"/>
    </xf>
    <xf numFmtId="0" fontId="9" fillId="0" borderId="7" xfId="2" applyNumberFormat="1" applyFont="1" applyBorder="1" applyAlignment="1" applyProtection="1">
      <protection locked="0"/>
    </xf>
    <xf numFmtId="0" fontId="9" fillId="0" borderId="1" xfId="2" applyNumberFormat="1" applyFont="1" applyBorder="1" applyAlignment="1" applyProtection="1">
      <protection locked="0"/>
    </xf>
    <xf numFmtId="41" fontId="9" fillId="0" borderId="2" xfId="2" applyNumberFormat="1" applyFont="1" applyBorder="1" applyAlignment="1" applyProtection="1">
      <protection locked="0"/>
    </xf>
    <xf numFmtId="41" fontId="9" fillId="0" borderId="2" xfId="2" applyNumberFormat="1" applyFont="1" applyFill="1" applyBorder="1" applyAlignment="1" applyProtection="1">
      <protection locked="0"/>
    </xf>
    <xf numFmtId="0" fontId="9" fillId="0" borderId="4" xfId="2" applyNumberFormat="1" applyFont="1" applyBorder="1" applyAlignment="1" applyProtection="1">
      <protection locked="0"/>
    </xf>
    <xf numFmtId="0" fontId="9" fillId="0" borderId="6" xfId="2" applyNumberFormat="1" applyFont="1" applyBorder="1" applyAlignment="1" applyProtection="1">
      <protection locked="0"/>
    </xf>
    <xf numFmtId="0" fontId="12" fillId="0" borderId="0" xfId="2" applyNumberFormat="1" applyFont="1" applyBorder="1" applyAlignment="1" applyProtection="1">
      <alignment horizontal="left"/>
      <protection locked="0"/>
    </xf>
    <xf numFmtId="41" fontId="9" fillId="0" borderId="0" xfId="2" applyNumberFormat="1" applyFont="1" applyBorder="1" applyAlignment="1" applyProtection="1">
      <alignment horizontal="left"/>
      <protection locked="0"/>
    </xf>
    <xf numFmtId="41" fontId="9" fillId="0" borderId="0" xfId="2" applyNumberFormat="1" applyFont="1" applyFill="1" applyBorder="1" applyAlignment="1" applyProtection="1">
      <alignment horizontal="left"/>
      <protection locked="0"/>
    </xf>
    <xf numFmtId="42" fontId="9" fillId="0" borderId="18" xfId="2" applyNumberFormat="1" applyFont="1" applyBorder="1" applyAlignment="1" applyProtection="1">
      <protection locked="0"/>
    </xf>
    <xf numFmtId="42" fontId="9" fillId="0" borderId="18" xfId="2" applyNumberFormat="1" applyFont="1" applyFill="1" applyBorder="1" applyAlignment="1" applyProtection="1">
      <protection locked="0"/>
    </xf>
    <xf numFmtId="166" fontId="9" fillId="0" borderId="0" xfId="2" applyNumberFormat="1" applyFont="1" applyAlignment="1" applyProtection="1">
      <protection locked="0"/>
    </xf>
    <xf numFmtId="166" fontId="9" fillId="0" borderId="7" xfId="2" applyNumberFormat="1" applyFont="1" applyBorder="1" applyAlignment="1" applyProtection="1">
      <protection locked="0"/>
    </xf>
    <xf numFmtId="0" fontId="16" fillId="0" borderId="0" xfId="4"/>
    <xf numFmtId="0" fontId="18" fillId="0" borderId="0" xfId="5" applyAlignment="1" applyProtection="1"/>
    <xf numFmtId="0" fontId="16" fillId="0" borderId="0" xfId="4" applyAlignment="1">
      <alignment horizontal="center"/>
    </xf>
    <xf numFmtId="0" fontId="16" fillId="0" borderId="0" xfId="4" applyFill="1" applyAlignment="1">
      <alignment horizontal="center"/>
    </xf>
    <xf numFmtId="0" fontId="16" fillId="0" borderId="7" xfId="4" applyFont="1" applyBorder="1" applyAlignment="1">
      <alignment horizontal="center"/>
    </xf>
    <xf numFmtId="0" fontId="16" fillId="0" borderId="0" xfId="4" applyFont="1" applyAlignment="1">
      <alignment horizontal="center"/>
    </xf>
    <xf numFmtId="0" fontId="16" fillId="0" borderId="7" xfId="4" applyFont="1" applyFill="1" applyBorder="1" applyAlignment="1">
      <alignment horizontal="center"/>
    </xf>
    <xf numFmtId="0" fontId="19" fillId="0" borderId="0" xfId="4" applyFont="1" applyAlignment="1">
      <alignment horizontal="center"/>
    </xf>
    <xf numFmtId="0" fontId="19" fillId="0" borderId="0" xfId="4" applyFont="1" applyFill="1" applyAlignment="1">
      <alignment horizontal="center"/>
    </xf>
    <xf numFmtId="0" fontId="17" fillId="0" borderId="0" xfId="4" applyFont="1"/>
    <xf numFmtId="42" fontId="16" fillId="0" borderId="0" xfId="4" applyNumberFormat="1"/>
    <xf numFmtId="42" fontId="16" fillId="0" borderId="0" xfId="4" applyNumberFormat="1" applyFill="1"/>
    <xf numFmtId="0" fontId="16" fillId="0" borderId="0" xfId="4" applyFill="1"/>
    <xf numFmtId="41" fontId="16" fillId="0" borderId="0" xfId="4" applyNumberFormat="1"/>
    <xf numFmtId="41" fontId="16" fillId="0" borderId="0" xfId="4" applyNumberFormat="1" applyFill="1"/>
    <xf numFmtId="41" fontId="16" fillId="0" borderId="7" xfId="4" applyNumberFormat="1" applyBorder="1"/>
    <xf numFmtId="41" fontId="16" fillId="0" borderId="7" xfId="4" applyNumberFormat="1" applyFill="1" applyBorder="1"/>
    <xf numFmtId="0" fontId="16" fillId="0" borderId="0" xfId="4" applyFont="1"/>
    <xf numFmtId="167" fontId="16" fillId="0" borderId="18" xfId="4" applyNumberFormat="1" applyBorder="1"/>
    <xf numFmtId="168" fontId="16" fillId="0" borderId="0" xfId="4" applyNumberFormat="1"/>
    <xf numFmtId="167" fontId="16" fillId="0" borderId="18" xfId="4" applyNumberFormat="1" applyFill="1" applyBorder="1"/>
    <xf numFmtId="0" fontId="16" fillId="0" borderId="0" xfId="4" applyBorder="1"/>
    <xf numFmtId="168" fontId="16" fillId="0" borderId="18" xfId="4" applyNumberFormat="1" applyBorder="1"/>
    <xf numFmtId="0" fontId="20" fillId="0" borderId="0" xfId="4" applyFont="1"/>
    <xf numFmtId="0" fontId="16" fillId="0" borderId="0" xfId="4" applyFont="1" applyFill="1"/>
    <xf numFmtId="41" fontId="16" fillId="0" borderId="0" xfId="4" applyNumberFormat="1" applyFill="1" applyBorder="1"/>
    <xf numFmtId="0" fontId="16" fillId="0" borderId="0" xfId="4" applyFill="1" applyBorder="1"/>
    <xf numFmtId="41" fontId="16" fillId="0" borderId="0" xfId="4" applyNumberFormat="1" applyFont="1"/>
    <xf numFmtId="167" fontId="16" fillId="0" borderId="0" xfId="4" applyNumberFormat="1"/>
    <xf numFmtId="41" fontId="16" fillId="0" borderId="0" xfId="4" applyNumberFormat="1" applyBorder="1"/>
    <xf numFmtId="0" fontId="16" fillId="0" borderId="0" xfId="4" applyBorder="1" applyAlignment="1">
      <alignment horizontal="center"/>
    </xf>
    <xf numFmtId="0" fontId="16" fillId="0" borderId="0" xfId="4" applyFill="1" applyBorder="1" applyAlignment="1">
      <alignment horizontal="center"/>
    </xf>
    <xf numFmtId="0" fontId="21" fillId="0" borderId="0" xfId="6"/>
    <xf numFmtId="0" fontId="16" fillId="0" borderId="0" xfId="6" applyFont="1" applyAlignment="1">
      <alignment horizontal="left"/>
    </xf>
    <xf numFmtId="0" fontId="8" fillId="0" borderId="0" xfId="6" applyNumberFormat="1" applyFont="1" applyFill="1" applyBorder="1" applyAlignment="1">
      <alignment horizontal="left"/>
    </xf>
    <xf numFmtId="0" fontId="18" fillId="0" borderId="7" xfId="5" quotePrefix="1" applyBorder="1" applyAlignment="1" applyProtection="1"/>
    <xf numFmtId="0" fontId="21" fillId="0" borderId="7" xfId="6" applyBorder="1"/>
    <xf numFmtId="0" fontId="21" fillId="0" borderId="0" xfId="6" applyAlignment="1">
      <alignment horizontal="center"/>
    </xf>
    <xf numFmtId="0" fontId="21" fillId="2" borderId="0" xfId="6" applyFill="1" applyAlignment="1">
      <alignment horizontal="center"/>
    </xf>
    <xf numFmtId="0" fontId="16" fillId="0" borderId="7" xfId="6" applyFont="1" applyBorder="1" applyAlignment="1">
      <alignment horizontal="center"/>
    </xf>
    <xf numFmtId="0" fontId="16" fillId="0" borderId="0" xfId="6" applyFont="1" applyAlignment="1">
      <alignment horizontal="center"/>
    </xf>
    <xf numFmtId="0" fontId="16" fillId="2" borderId="7" xfId="6" applyFont="1" applyFill="1" applyBorder="1" applyAlignment="1">
      <alignment horizontal="center"/>
    </xf>
    <xf numFmtId="0" fontId="21" fillId="0" borderId="20" xfId="6" applyBorder="1" applyAlignment="1">
      <alignment horizontal="center"/>
    </xf>
    <xf numFmtId="0" fontId="19" fillId="0" borderId="0" xfId="6" applyFont="1" applyAlignment="1">
      <alignment horizontal="center"/>
    </xf>
    <xf numFmtId="0" fontId="19" fillId="2" borderId="0" xfId="6" applyFont="1" applyFill="1" applyAlignment="1">
      <alignment horizontal="center"/>
    </xf>
    <xf numFmtId="0" fontId="17" fillId="0" borderId="0" xfId="6" applyFont="1"/>
    <xf numFmtId="42" fontId="21" fillId="0" borderId="0" xfId="6" applyNumberFormat="1"/>
    <xf numFmtId="42" fontId="21" fillId="0" borderId="0" xfId="6" applyNumberFormat="1" applyFill="1"/>
    <xf numFmtId="42" fontId="21" fillId="2" borderId="0" xfId="6" applyNumberFormat="1" applyFill="1"/>
    <xf numFmtId="0" fontId="21" fillId="2" borderId="0" xfId="6" applyFill="1"/>
    <xf numFmtId="41" fontId="21" fillId="0" borderId="0" xfId="6" applyNumberFormat="1"/>
    <xf numFmtId="41" fontId="21" fillId="2" borderId="0" xfId="6" applyNumberFormat="1" applyFill="1"/>
    <xf numFmtId="41" fontId="21" fillId="0" borderId="7" xfId="6" applyNumberFormat="1" applyBorder="1"/>
    <xf numFmtId="41" fontId="21" fillId="2" borderId="7" xfId="6" applyNumberFormat="1" applyFill="1" applyBorder="1"/>
    <xf numFmtId="0" fontId="16" fillId="0" borderId="0" xfId="6" applyFont="1"/>
    <xf numFmtId="41" fontId="21" fillId="3" borderId="0" xfId="6" applyNumberFormat="1" applyFill="1"/>
    <xf numFmtId="41" fontId="21" fillId="0" borderId="0" xfId="6" applyNumberFormat="1" applyFill="1"/>
    <xf numFmtId="41" fontId="21" fillId="3" borderId="7" xfId="6" applyNumberFormat="1" applyFill="1" applyBorder="1"/>
    <xf numFmtId="41" fontId="21" fillId="0" borderId="7" xfId="6" applyNumberFormat="1" applyFill="1" applyBorder="1"/>
    <xf numFmtId="0" fontId="21" fillId="0" borderId="0" xfId="6" applyFill="1"/>
    <xf numFmtId="167" fontId="21" fillId="0" borderId="18" xfId="6" applyNumberFormat="1" applyBorder="1"/>
    <xf numFmtId="168" fontId="21" fillId="0" borderId="0" xfId="6" applyNumberFormat="1"/>
    <xf numFmtId="167" fontId="21" fillId="2" borderId="18" xfId="6" applyNumberFormat="1" applyFill="1" applyBorder="1"/>
    <xf numFmtId="0" fontId="21" fillId="0" borderId="0" xfId="6" applyBorder="1"/>
    <xf numFmtId="0" fontId="21" fillId="0" borderId="0" xfId="6" quotePrefix="1"/>
    <xf numFmtId="168" fontId="21" fillId="0" borderId="18" xfId="6" applyNumberFormat="1" applyBorder="1"/>
    <xf numFmtId="0" fontId="21" fillId="2" borderId="20" xfId="6" applyFill="1" applyBorder="1" applyAlignment="1">
      <alignment horizontal="center"/>
    </xf>
    <xf numFmtId="0" fontId="20" fillId="0" borderId="0" xfId="6" applyFont="1"/>
    <xf numFmtId="41" fontId="16" fillId="2" borderId="0" xfId="6" applyNumberFormat="1" applyFont="1" applyFill="1"/>
    <xf numFmtId="41" fontId="16" fillId="0" borderId="0" xfId="6" applyNumberFormat="1" applyFont="1"/>
    <xf numFmtId="168" fontId="21" fillId="0" borderId="18" xfId="6" applyNumberFormat="1" applyFill="1" applyBorder="1"/>
    <xf numFmtId="167" fontId="21" fillId="0" borderId="18" xfId="6" applyNumberFormat="1" applyFill="1" applyBorder="1"/>
    <xf numFmtId="167" fontId="21" fillId="0" borderId="0" xfId="6" applyNumberFormat="1"/>
    <xf numFmtId="0" fontId="8" fillId="0" borderId="0" xfId="6" quotePrefix="1" applyNumberFormat="1" applyFont="1" applyFill="1" applyBorder="1" applyAlignment="1">
      <alignment horizontal="left"/>
    </xf>
    <xf numFmtId="0" fontId="21" fillId="3" borderId="20" xfId="6" applyFill="1" applyBorder="1" applyAlignment="1">
      <alignment horizontal="center"/>
    </xf>
    <xf numFmtId="0" fontId="16" fillId="0" borderId="7" xfId="6" applyFont="1" applyFill="1" applyBorder="1" applyAlignment="1">
      <alignment horizontal="center"/>
    </xf>
    <xf numFmtId="41" fontId="21" fillId="0" borderId="0" xfId="6" applyNumberFormat="1" applyFill="1" applyBorder="1"/>
    <xf numFmtId="41" fontId="21" fillId="2" borderId="0" xfId="6" applyNumberFormat="1" applyFill="1" applyBorder="1"/>
    <xf numFmtId="0" fontId="21" fillId="0" borderId="0" xfId="6" applyFill="1" applyBorder="1"/>
    <xf numFmtId="41" fontId="21" fillId="0" borderId="0" xfId="6" applyNumberFormat="1" applyBorder="1"/>
    <xf numFmtId="0" fontId="16" fillId="0" borderId="0" xfId="6" applyFont="1" applyFill="1"/>
    <xf numFmtId="0" fontId="21" fillId="0" borderId="0" xfId="6" applyFill="1" applyBorder="1" applyAlignment="1">
      <alignment horizontal="center"/>
    </xf>
    <xf numFmtId="0" fontId="21" fillId="2" borderId="0" xfId="6" applyFill="1" applyBorder="1" applyAlignment="1">
      <alignment horizontal="center"/>
    </xf>
    <xf numFmtId="0" fontId="21" fillId="0" borderId="0" xfId="6" applyBorder="1" applyAlignment="1">
      <alignment horizontal="center"/>
    </xf>
    <xf numFmtId="167" fontId="21" fillId="0" borderId="0" xfId="6" applyNumberFormat="1" applyFill="1"/>
    <xf numFmtId="168" fontId="21" fillId="0" borderId="0" xfId="6" applyNumberFormat="1" applyBorder="1"/>
    <xf numFmtId="169" fontId="0" fillId="0" borderId="0" xfId="7" applyNumberFormat="1" applyFont="1"/>
    <xf numFmtId="164" fontId="0" fillId="0" borderId="7" xfId="8" applyNumberFormat="1" applyFont="1" applyBorder="1"/>
    <xf numFmtId="164" fontId="0" fillId="0" borderId="0" xfId="8" applyNumberFormat="1" applyFont="1"/>
    <xf numFmtId="164" fontId="16" fillId="0" borderId="7" xfId="8" applyNumberFormat="1" applyFont="1" applyBorder="1"/>
    <xf numFmtId="168" fontId="21" fillId="0" borderId="0" xfId="6" applyNumberFormat="1" applyFill="1"/>
    <xf numFmtId="0" fontId="16" fillId="0" borderId="0" xfId="6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42" fontId="16" fillId="0" borderId="0" xfId="6" applyNumberFormat="1" applyFont="1" applyBorder="1" applyAlignment="1">
      <alignment horizontal="center"/>
    </xf>
    <xf numFmtId="42" fontId="16" fillId="0" borderId="0" xfId="6" applyNumberFormat="1" applyFont="1" applyBorder="1"/>
    <xf numFmtId="41" fontId="16" fillId="0" borderId="0" xfId="6" applyNumberFormat="1" applyFont="1" applyBorder="1" applyAlignment="1">
      <alignment horizontal="center"/>
    </xf>
    <xf numFmtId="164" fontId="16" fillId="0" borderId="0" xfId="8" applyNumberFormat="1" applyFont="1" applyBorder="1"/>
    <xf numFmtId="41" fontId="22" fillId="0" borderId="0" xfId="6" applyNumberFormat="1" applyFont="1" applyBorder="1" applyAlignment="1">
      <alignment horizontal="center"/>
    </xf>
    <xf numFmtId="164" fontId="22" fillId="0" borderId="0" xfId="8" applyNumberFormat="1" applyFont="1" applyBorder="1"/>
    <xf numFmtId="0" fontId="16" fillId="0" borderId="0" xfId="6" applyFont="1" applyBorder="1"/>
    <xf numFmtId="42" fontId="16" fillId="2" borderId="0" xfId="6" applyNumberFormat="1" applyFont="1" applyFill="1" applyBorder="1"/>
    <xf numFmtId="0" fontId="16" fillId="2" borderId="0" xfId="6" applyFont="1" applyFill="1" applyBorder="1"/>
    <xf numFmtId="164" fontId="16" fillId="2" borderId="0" xfId="8" applyNumberFormat="1" applyFont="1" applyFill="1" applyBorder="1"/>
    <xf numFmtId="41" fontId="16" fillId="0" borderId="0" xfId="6" applyNumberFormat="1" applyFont="1" applyBorder="1"/>
    <xf numFmtId="41" fontId="16" fillId="2" borderId="0" xfId="6" applyNumberFormat="1" applyFont="1" applyFill="1" applyBorder="1"/>
    <xf numFmtId="164" fontId="22" fillId="2" borderId="0" xfId="8" applyNumberFormat="1" applyFont="1" applyFill="1" applyBorder="1"/>
    <xf numFmtId="167" fontId="23" fillId="0" borderId="0" xfId="6" applyNumberFormat="1" applyFont="1" applyBorder="1"/>
    <xf numFmtId="167" fontId="23" fillId="2" borderId="0" xfId="6" applyNumberFormat="1" applyFont="1" applyFill="1" applyBorder="1"/>
    <xf numFmtId="168" fontId="16" fillId="0" borderId="0" xfId="6" applyNumberFormat="1" applyFont="1" applyBorder="1"/>
    <xf numFmtId="164" fontId="23" fillId="0" borderId="0" xfId="6" applyNumberFormat="1" applyFont="1" applyBorder="1"/>
    <xf numFmtId="0" fontId="16" fillId="4" borderId="0" xfId="6" applyFont="1" applyFill="1"/>
    <xf numFmtId="164" fontId="0" fillId="0" borderId="0" xfId="8" applyNumberFormat="1" applyFont="1" applyBorder="1"/>
    <xf numFmtId="164" fontId="19" fillId="0" borderId="0" xfId="8" applyNumberFormat="1" applyFont="1" applyBorder="1"/>
    <xf numFmtId="41" fontId="22" fillId="0" borderId="0" xfId="6" applyNumberFormat="1" applyFont="1" applyBorder="1"/>
    <xf numFmtId="41" fontId="22" fillId="0" borderId="0" xfId="6" applyNumberFormat="1" applyFont="1"/>
    <xf numFmtId="42" fontId="23" fillId="0" borderId="0" xfId="6" applyNumberFormat="1" applyFont="1"/>
    <xf numFmtId="41" fontId="24" fillId="0" borderId="0" xfId="9" applyNumberFormat="1" applyFont="1" applyFill="1" applyBorder="1" applyAlignment="1"/>
    <xf numFmtId="41" fontId="26" fillId="0" borderId="0" xfId="9" applyNumberFormat="1" applyFont="1" applyAlignment="1"/>
    <xf numFmtId="0" fontId="28" fillId="0" borderId="0" xfId="10" applyFont="1" applyAlignment="1" applyProtection="1"/>
    <xf numFmtId="41" fontId="24" fillId="0" borderId="0" xfId="9" applyNumberFormat="1" applyFont="1" applyAlignment="1"/>
    <xf numFmtId="41" fontId="29" fillId="0" borderId="0" xfId="11" applyNumberFormat="1" applyFont="1" applyAlignment="1" applyProtection="1">
      <alignment horizontal="left" vertical="top"/>
    </xf>
    <xf numFmtId="41" fontId="24" fillId="0" borderId="19" xfId="9" applyNumberFormat="1" applyFont="1" applyFill="1" applyBorder="1" applyAlignment="1"/>
    <xf numFmtId="41" fontId="24" fillId="0" borderId="19" xfId="9" applyNumberFormat="1" applyFont="1" applyFill="1" applyBorder="1" applyAlignment="1">
      <alignment horizontal="center"/>
    </xf>
    <xf numFmtId="41" fontId="26" fillId="0" borderId="0" xfId="9" applyNumberFormat="1" applyFont="1" applyBorder="1" applyAlignment="1"/>
    <xf numFmtId="41" fontId="24" fillId="0" borderId="21" xfId="9" applyNumberFormat="1" applyFont="1" applyFill="1" applyBorder="1" applyAlignment="1">
      <alignment horizontal="center" wrapText="1"/>
    </xf>
    <xf numFmtId="41" fontId="24" fillId="0" borderId="21" xfId="9" applyNumberFormat="1" applyFont="1" applyFill="1" applyBorder="1" applyAlignment="1"/>
    <xf numFmtId="41" fontId="24" fillId="0" borderId="0" xfId="9" applyNumberFormat="1" applyFont="1" applyFill="1" applyBorder="1" applyAlignment="1">
      <alignment horizontal="center"/>
    </xf>
    <xf numFmtId="41" fontId="31" fillId="0" borderId="22" xfId="9" applyNumberFormat="1" applyFont="1" applyFill="1" applyBorder="1" applyAlignment="1">
      <alignment horizontal="left"/>
    </xf>
    <xf numFmtId="3" fontId="31" fillId="5" borderId="0" xfId="12" applyNumberFormat="1" applyFont="1" applyFill="1" applyBorder="1" applyAlignment="1" applyProtection="1">
      <alignment horizontal="left"/>
      <protection locked="0"/>
    </xf>
    <xf numFmtId="3" fontId="32" fillId="5" borderId="0" xfId="12" applyNumberFormat="1" applyFont="1" applyFill="1" applyBorder="1" applyAlignment="1" applyProtection="1">
      <alignment horizontal="right"/>
      <protection locked="0"/>
    </xf>
    <xf numFmtId="41" fontId="33" fillId="5" borderId="0" xfId="12" applyNumberFormat="1" applyFont="1" applyFill="1" applyBorder="1" applyAlignment="1">
      <alignment horizontal="right"/>
    </xf>
    <xf numFmtId="41" fontId="26" fillId="0" borderId="0" xfId="9" applyNumberFormat="1" applyFont="1" applyFill="1" applyBorder="1" applyAlignment="1"/>
    <xf numFmtId="3" fontId="24" fillId="0" borderId="22" xfId="9" applyNumberFormat="1" applyFont="1" applyFill="1" applyBorder="1" applyAlignment="1">
      <alignment horizontal="left" wrapText="1"/>
    </xf>
    <xf numFmtId="41" fontId="31" fillId="5" borderId="0" xfId="9" applyNumberFormat="1" applyFont="1" applyFill="1" applyBorder="1" applyAlignment="1"/>
    <xf numFmtId="41" fontId="31" fillId="5" borderId="0" xfId="9" applyNumberFormat="1" applyFont="1" applyFill="1" applyBorder="1" applyAlignment="1">
      <alignment horizontal="center"/>
    </xf>
    <xf numFmtId="41" fontId="32" fillId="5" borderId="0" xfId="9" applyNumberFormat="1" applyFont="1" applyFill="1" applyBorder="1" applyAlignment="1">
      <alignment horizontal="center"/>
    </xf>
    <xf numFmtId="41" fontId="32" fillId="5" borderId="0" xfId="9" applyNumberFormat="1" applyFont="1" applyFill="1" applyBorder="1" applyAlignment="1">
      <alignment horizontal="center" wrapText="1"/>
    </xf>
    <xf numFmtId="41" fontId="31" fillId="5" borderId="0" xfId="9" quotePrefix="1" applyNumberFormat="1" applyFont="1" applyFill="1" applyBorder="1" applyAlignment="1">
      <alignment horizontal="center"/>
    </xf>
    <xf numFmtId="49" fontId="32" fillId="5" borderId="0" xfId="9" applyNumberFormat="1" applyFont="1" applyFill="1" applyBorder="1" applyAlignment="1">
      <alignment horizontal="center"/>
    </xf>
    <xf numFmtId="3" fontId="35" fillId="0" borderId="22" xfId="9" applyNumberFormat="1" applyFont="1" applyBorder="1" applyAlignment="1">
      <alignment horizontal="left"/>
    </xf>
    <xf numFmtId="41" fontId="24" fillId="0" borderId="0" xfId="9" applyNumberFormat="1" applyFont="1" applyBorder="1" applyAlignment="1"/>
    <xf numFmtId="41" fontId="24" fillId="0" borderId="22" xfId="9" applyNumberFormat="1" applyFont="1" applyBorder="1" applyAlignment="1">
      <alignment horizontal="left"/>
    </xf>
    <xf numFmtId="41" fontId="24" fillId="0" borderId="0" xfId="9" applyNumberFormat="1" applyFont="1" applyBorder="1" applyAlignment="1">
      <alignment horizontal="left"/>
    </xf>
    <xf numFmtId="42" fontId="24" fillId="0" borderId="0" xfId="9" applyNumberFormat="1" applyFont="1" applyBorder="1" applyAlignment="1"/>
    <xf numFmtId="41" fontId="24" fillId="0" borderId="0" xfId="9" applyNumberFormat="1" applyFont="1" applyBorder="1" applyAlignment="1">
      <alignment horizontal="center"/>
    </xf>
    <xf numFmtId="41" fontId="24" fillId="0" borderId="23" xfId="9" applyNumberFormat="1" applyFont="1" applyBorder="1" applyAlignment="1"/>
    <xf numFmtId="41" fontId="24" fillId="0" borderId="7" xfId="9" applyNumberFormat="1" applyFont="1" applyBorder="1" applyAlignment="1"/>
    <xf numFmtId="3" fontId="24" fillId="0" borderId="22" xfId="9" applyNumberFormat="1" applyFont="1" applyBorder="1" applyAlignment="1">
      <alignment horizontal="left"/>
    </xf>
    <xf numFmtId="41" fontId="35" fillId="5" borderId="24" xfId="9" applyNumberFormat="1" applyFont="1" applyFill="1" applyBorder="1" applyAlignment="1">
      <alignment horizontal="left" vertical="center"/>
    </xf>
    <xf numFmtId="41" fontId="24" fillId="5" borderId="24" xfId="9" applyNumberFormat="1" applyFont="1" applyFill="1" applyBorder="1" applyAlignment="1">
      <alignment horizontal="left" vertical="center"/>
    </xf>
    <xf numFmtId="42" fontId="35" fillId="5" borderId="24" xfId="9" applyNumberFormat="1" applyFont="1" applyFill="1" applyBorder="1" applyAlignment="1">
      <alignment vertical="center"/>
    </xf>
    <xf numFmtId="41" fontId="35" fillId="0" borderId="0" xfId="9" applyNumberFormat="1" applyFont="1" applyBorder="1" applyAlignment="1"/>
    <xf numFmtId="49" fontId="36" fillId="0" borderId="0" xfId="9" applyNumberFormat="1" applyFont="1" applyAlignment="1">
      <alignment horizontal="left" indent="1"/>
    </xf>
    <xf numFmtId="41" fontId="24" fillId="0" borderId="0" xfId="13" applyNumberFormat="1" applyFont="1" applyBorder="1" applyAlignment="1"/>
    <xf numFmtId="49" fontId="26" fillId="0" borderId="0" xfId="9" applyNumberFormat="1" applyFont="1" applyAlignment="1">
      <alignment horizontal="left" indent="1"/>
    </xf>
    <xf numFmtId="41" fontId="24" fillId="0" borderId="7" xfId="13" applyNumberFormat="1" applyFont="1" applyBorder="1" applyAlignment="1"/>
    <xf numFmtId="41" fontId="35" fillId="5" borderId="25" xfId="9" applyNumberFormat="1" applyFont="1" applyFill="1" applyBorder="1" applyAlignment="1">
      <alignment horizontal="left" vertical="center"/>
    </xf>
    <xf numFmtId="41" fontId="24" fillId="5" borderId="25" xfId="9" applyNumberFormat="1" applyFont="1" applyFill="1" applyBorder="1" applyAlignment="1">
      <alignment horizontal="left"/>
    </xf>
    <xf numFmtId="37" fontId="35" fillId="5" borderId="25" xfId="9" applyNumberFormat="1" applyFont="1" applyFill="1" applyBorder="1" applyAlignment="1">
      <alignment vertical="center"/>
    </xf>
    <xf numFmtId="3" fontId="37" fillId="0" borderId="0" xfId="9" applyNumberFormat="1" applyFont="1" applyFill="1" applyBorder="1" applyAlignment="1">
      <alignment vertical="top" wrapText="1"/>
    </xf>
    <xf numFmtId="3" fontId="24" fillId="0" borderId="0" xfId="9" applyNumberFormat="1" applyFont="1" applyBorder="1" applyAlignment="1">
      <alignment horizontal="left"/>
    </xf>
    <xf numFmtId="41" fontId="24" fillId="0" borderId="2" xfId="9" applyNumberFormat="1" applyFont="1" applyBorder="1" applyAlignment="1">
      <alignment horizontal="left"/>
    </xf>
    <xf numFmtId="41" fontId="24" fillId="0" borderId="2" xfId="9" applyNumberFormat="1" applyFont="1" applyBorder="1" applyAlignment="1"/>
    <xf numFmtId="41" fontId="38" fillId="5" borderId="0" xfId="9" applyNumberFormat="1" applyFont="1" applyFill="1" applyBorder="1" applyAlignment="1">
      <alignment horizontal="center" vertical="center"/>
    </xf>
    <xf numFmtId="3" fontId="24" fillId="0" borderId="0" xfId="9" applyNumberFormat="1" applyFont="1" applyBorder="1" applyAlignment="1">
      <alignment horizontal="right"/>
    </xf>
    <xf numFmtId="2" fontId="40" fillId="0" borderId="0" xfId="15" applyNumberFormat="1" applyFont="1" applyBorder="1" applyAlignment="1"/>
    <xf numFmtId="3" fontId="40" fillId="0" borderId="0" xfId="9" applyNumberFormat="1" applyFont="1" applyBorder="1" applyAlignment="1">
      <alignment vertical="center"/>
    </xf>
    <xf numFmtId="3" fontId="40" fillId="0" borderId="0" xfId="9" applyNumberFormat="1" applyFont="1" applyBorder="1" applyAlignment="1">
      <alignment vertical="top"/>
    </xf>
    <xf numFmtId="3" fontId="26" fillId="0" borderId="0" xfId="9" applyNumberFormat="1" applyFont="1" applyAlignment="1"/>
    <xf numFmtId="41" fontId="37" fillId="5" borderId="0" xfId="9" applyNumberFormat="1" applyFont="1" applyFill="1" applyBorder="1" applyAlignment="1">
      <alignment vertical="top" wrapText="1"/>
    </xf>
    <xf numFmtId="3" fontId="40" fillId="0" borderId="0" xfId="9" applyNumberFormat="1" applyFont="1" applyBorder="1" applyAlignment="1">
      <alignment horizontal="left" vertical="center"/>
    </xf>
    <xf numFmtId="3" fontId="40" fillId="0" borderId="0" xfId="9" applyNumberFormat="1" applyFont="1" applyBorder="1" applyAlignment="1">
      <alignment horizontal="left" vertical="center" wrapText="1"/>
    </xf>
    <xf numFmtId="41" fontId="41" fillId="5" borderId="0" xfId="9" applyNumberFormat="1" applyFont="1" applyFill="1" applyBorder="1" applyAlignment="1">
      <alignment horizontal="center" vertical="top" wrapText="1"/>
    </xf>
    <xf numFmtId="3" fontId="32" fillId="0" borderId="0" xfId="9" applyNumberFormat="1" applyFont="1" applyBorder="1" applyAlignment="1">
      <alignment vertical="center"/>
    </xf>
    <xf numFmtId="41" fontId="32" fillId="0" borderId="0" xfId="9" applyNumberFormat="1" applyFont="1" applyAlignment="1"/>
    <xf numFmtId="41" fontId="41" fillId="0" borderId="0" xfId="9" applyNumberFormat="1" applyFont="1" applyFill="1" applyBorder="1" applyAlignment="1">
      <alignment horizontal="center" vertical="top" wrapText="1"/>
    </xf>
    <xf numFmtId="41" fontId="24" fillId="0" borderId="0" xfId="9" applyNumberFormat="1" applyFont="1" applyAlignment="1">
      <alignment horizontal="left"/>
    </xf>
    <xf numFmtId="41" fontId="26" fillId="0" borderId="0" xfId="9" applyNumberFormat="1" applyFont="1" applyAlignment="1">
      <alignment horizontal="left"/>
    </xf>
    <xf numFmtId="41" fontId="43" fillId="0" borderId="0" xfId="9" applyNumberFormat="1" applyFont="1" applyFill="1" applyAlignment="1">
      <alignment horizontal="left"/>
    </xf>
    <xf numFmtId="3" fontId="44" fillId="0" borderId="0" xfId="12" applyNumberFormat="1" applyFont="1" applyFill="1" applyBorder="1" applyAlignment="1" applyProtection="1">
      <alignment horizontal="left"/>
      <protection locked="0"/>
    </xf>
    <xf numFmtId="3" fontId="43" fillId="0" borderId="0" xfId="12" applyNumberFormat="1" applyFont="1" applyFill="1" applyBorder="1" applyAlignment="1" applyProtection="1">
      <alignment horizontal="right"/>
      <protection locked="0"/>
    </xf>
    <xf numFmtId="41" fontId="43" fillId="0" borderId="0" xfId="12" applyNumberFormat="1" applyFont="1" applyFill="1" applyBorder="1" applyAlignment="1">
      <alignment horizontal="right"/>
    </xf>
    <xf numFmtId="41" fontId="45" fillId="0" borderId="0" xfId="15" applyNumberFormat="1" applyFont="1" applyFill="1" applyBorder="1" applyAlignment="1"/>
    <xf numFmtId="41" fontId="45" fillId="0" borderId="0" xfId="15" applyNumberFormat="1" applyFont="1" applyFill="1" applyBorder="1" applyAlignment="1">
      <alignment horizontal="center"/>
    </xf>
    <xf numFmtId="41" fontId="46" fillId="0" borderId="0" xfId="15" applyNumberFormat="1" applyFont="1" applyFill="1" applyBorder="1" applyAlignment="1">
      <alignment horizontal="center"/>
    </xf>
    <xf numFmtId="41" fontId="46" fillId="0" borderId="0" xfId="15" applyNumberFormat="1" applyFont="1" applyFill="1" applyBorder="1" applyAlignment="1">
      <alignment horizontal="center" wrapText="1"/>
    </xf>
    <xf numFmtId="41" fontId="45" fillId="0" borderId="0" xfId="15" quotePrefix="1" applyNumberFormat="1" applyFont="1" applyFill="1" applyBorder="1" applyAlignment="1">
      <alignment horizontal="center"/>
    </xf>
    <xf numFmtId="49" fontId="46" fillId="0" borderId="0" xfId="9" applyNumberFormat="1" applyFont="1" applyFill="1" applyBorder="1" applyAlignment="1">
      <alignment horizontal="center"/>
    </xf>
    <xf numFmtId="41" fontId="43" fillId="0" borderId="0" xfId="9" applyNumberFormat="1" applyFont="1" applyFill="1" applyAlignment="1">
      <alignment horizontal="left" vertical="center"/>
    </xf>
    <xf numFmtId="41" fontId="46" fillId="0" borderId="0" xfId="15" applyNumberFormat="1" applyFont="1" applyFill="1" applyBorder="1" applyAlignment="1">
      <alignment vertical="center"/>
    </xf>
    <xf numFmtId="41" fontId="46" fillId="0" borderId="0" xfId="15" applyNumberFormat="1" applyFont="1" applyFill="1" applyBorder="1" applyAlignment="1">
      <alignment horizontal="left" vertical="center"/>
    </xf>
    <xf numFmtId="42" fontId="46" fillId="0" borderId="0" xfId="9" applyNumberFormat="1" applyFont="1" applyFill="1" applyBorder="1" applyAlignment="1"/>
    <xf numFmtId="41" fontId="26" fillId="0" borderId="0" xfId="9" applyNumberFormat="1" applyFont="1" applyAlignment="1">
      <alignment vertical="center"/>
    </xf>
    <xf numFmtId="41" fontId="43" fillId="0" borderId="0" xfId="9" applyNumberFormat="1" applyFont="1" applyFill="1" applyAlignment="1"/>
    <xf numFmtId="41" fontId="46" fillId="0" borderId="0" xfId="15" applyNumberFormat="1" applyFont="1" applyFill="1" applyBorder="1" applyAlignment="1"/>
    <xf numFmtId="41" fontId="46" fillId="0" borderId="0" xfId="15" applyNumberFormat="1" applyFont="1" applyFill="1" applyBorder="1" applyAlignment="1">
      <alignment horizontal="left"/>
    </xf>
    <xf numFmtId="41" fontId="45" fillId="0" borderId="0" xfId="15" applyNumberFormat="1" applyFont="1" applyFill="1" applyBorder="1" applyAlignment="1">
      <alignment horizontal="left" vertical="center"/>
    </xf>
    <xf numFmtId="42" fontId="45" fillId="0" borderId="0" xfId="15" applyNumberFormat="1" applyFont="1" applyFill="1" applyBorder="1" applyAlignment="1">
      <alignment vertical="center"/>
    </xf>
    <xf numFmtId="3" fontId="47" fillId="0" borderId="0" xfId="15" applyNumberFormat="1" applyFont="1" applyFill="1" applyBorder="1" applyAlignment="1">
      <alignment vertical="top" wrapText="1"/>
    </xf>
    <xf numFmtId="0" fontId="16" fillId="0" borderId="0" xfId="6" applyFont="1" applyAlignment="1">
      <alignment horizontal="center"/>
    </xf>
    <xf numFmtId="0" fontId="9" fillId="0" borderId="0" xfId="2" quotePrefix="1" applyFont="1" applyBorder="1" applyAlignment="1"/>
    <xf numFmtId="0" fontId="9" fillId="2" borderId="0" xfId="2" applyFont="1" applyFill="1" applyBorder="1" applyAlignment="1">
      <alignment horizontal="center"/>
    </xf>
    <xf numFmtId="41" fontId="11" fillId="2" borderId="0" xfId="3" quotePrefix="1" applyNumberFormat="1" applyFont="1" applyFill="1" applyBorder="1" applyAlignment="1">
      <alignment horizontal="center"/>
    </xf>
    <xf numFmtId="0" fontId="13" fillId="0" borderId="0" xfId="2" applyNumberFormat="1" applyFont="1" applyAlignment="1" applyProtection="1">
      <alignment horizontal="center"/>
      <protection locked="0"/>
    </xf>
    <xf numFmtId="0" fontId="13" fillId="0" borderId="0" xfId="2" quotePrefix="1" applyNumberFormat="1" applyFont="1" applyAlignment="1" applyProtection="1">
      <alignment horizontal="center"/>
      <protection locked="0"/>
    </xf>
    <xf numFmtId="41" fontId="9" fillId="2" borderId="0" xfId="3" quotePrefix="1" applyNumberFormat="1" applyFont="1" applyFill="1" applyBorder="1" applyAlignment="1">
      <alignment horizontal="center"/>
    </xf>
    <xf numFmtId="42" fontId="9" fillId="2" borderId="0" xfId="3" quotePrefix="1" applyNumberFormat="1" applyFont="1" applyFill="1" applyBorder="1" applyAlignment="1">
      <alignment horizontal="center"/>
    </xf>
    <xf numFmtId="42" fontId="9" fillId="0" borderId="0" xfId="2" applyNumberFormat="1" applyFont="1" applyAlignment="1"/>
    <xf numFmtId="0" fontId="9" fillId="0" borderId="0" xfId="2" applyFont="1" applyFill="1" applyAlignment="1"/>
    <xf numFmtId="41" fontId="9" fillId="2" borderId="7" xfId="3" quotePrefix="1" applyNumberFormat="1" applyFont="1" applyFill="1" applyBorder="1" applyAlignment="1">
      <alignment horizontal="center"/>
    </xf>
    <xf numFmtId="41" fontId="9" fillId="2" borderId="0" xfId="2" applyNumberFormat="1" applyFont="1" applyFill="1" applyBorder="1" applyAlignment="1"/>
    <xf numFmtId="41" fontId="9" fillId="0" borderId="0" xfId="2" applyNumberFormat="1" applyFont="1" applyAlignment="1"/>
    <xf numFmtId="41" fontId="9" fillId="2" borderId="7" xfId="2" applyNumberFormat="1" applyFont="1" applyFill="1" applyBorder="1" applyAlignment="1"/>
    <xf numFmtId="41" fontId="9" fillId="0" borderId="0" xfId="2" applyNumberFormat="1" applyFont="1" applyFill="1" applyAlignment="1"/>
    <xf numFmtId="0" fontId="9" fillId="2" borderId="0" xfId="2" applyFont="1" applyFill="1" applyAlignment="1">
      <alignment horizontal="center"/>
    </xf>
    <xf numFmtId="0" fontId="9" fillId="0" borderId="0" xfId="2" applyFont="1" applyAlignment="1">
      <alignment horizontal="center"/>
    </xf>
    <xf numFmtId="0" fontId="9" fillId="2" borderId="19" xfId="2" applyFont="1" applyFill="1" applyBorder="1" applyAlignment="1">
      <alignment horizontal="center"/>
    </xf>
    <xf numFmtId="41" fontId="9" fillId="0" borderId="0" xfId="2" applyNumberFormat="1" applyFont="1" applyBorder="1" applyAlignment="1">
      <alignment horizontal="center"/>
    </xf>
    <xf numFmtId="41" fontId="9" fillId="2" borderId="0" xfId="2" applyNumberFormat="1" applyFont="1" applyFill="1" applyBorder="1" applyAlignment="1">
      <alignment horizontal="center"/>
    </xf>
    <xf numFmtId="41" fontId="9" fillId="3" borderId="0" xfId="2" applyNumberFormat="1" applyFont="1" applyFill="1" applyBorder="1" applyAlignment="1"/>
    <xf numFmtId="41" fontId="9" fillId="3" borderId="0" xfId="3" quotePrefix="1" applyNumberFormat="1" applyFont="1" applyFill="1" applyBorder="1" applyAlignment="1">
      <alignment horizontal="center"/>
    </xf>
    <xf numFmtId="42" fontId="9" fillId="2" borderId="18" xfId="2" applyNumberFormat="1" applyFont="1" applyFill="1" applyBorder="1" applyAlignment="1"/>
    <xf numFmtId="42" fontId="9" fillId="2" borderId="0" xfId="2" applyNumberFormat="1" applyFont="1" applyFill="1" applyBorder="1" applyAlignment="1"/>
    <xf numFmtId="164" fontId="9" fillId="2" borderId="0" xfId="3" quotePrefix="1" applyNumberFormat="1" applyFont="1" applyFill="1" applyBorder="1" applyAlignment="1">
      <alignment horizontal="center"/>
    </xf>
    <xf numFmtId="164" fontId="9" fillId="0" borderId="0" xfId="2" applyNumberFormat="1" applyFont="1" applyAlignment="1"/>
    <xf numFmtId="164" fontId="9" fillId="0" borderId="0" xfId="2" applyNumberFormat="1" applyFont="1" applyFill="1" applyAlignment="1"/>
    <xf numFmtId="43" fontId="9" fillId="2" borderId="0" xfId="2" applyNumberFormat="1" applyFont="1" applyFill="1" applyBorder="1" applyAlignment="1"/>
    <xf numFmtId="43" fontId="9" fillId="0" borderId="0" xfId="2" applyNumberFormat="1" applyFont="1" applyBorder="1" applyAlignment="1"/>
    <xf numFmtId="0" fontId="12" fillId="0" borderId="0" xfId="2" applyNumberFormat="1" applyFont="1" applyBorder="1" applyAlignment="1" applyProtection="1">
      <alignment horizontal="left"/>
      <protection locked="0"/>
    </xf>
    <xf numFmtId="0" fontId="18" fillId="0" borderId="0" xfId="5" quotePrefix="1" applyAlignment="1" applyProtection="1"/>
    <xf numFmtId="0" fontId="16" fillId="0" borderId="0" xfId="6" applyFont="1" applyAlignment="1">
      <alignment horizontal="center"/>
    </xf>
    <xf numFmtId="0" fontId="13" fillId="0" borderId="0" xfId="2" applyNumberFormat="1" applyFont="1" applyFill="1" applyAlignment="1" applyProtection="1">
      <alignment horizontal="center"/>
      <protection locked="0"/>
    </xf>
    <xf numFmtId="0" fontId="9" fillId="2" borderId="0" xfId="2" applyNumberFormat="1" applyFont="1" applyFill="1" applyBorder="1" applyAlignment="1" applyProtection="1">
      <protection locked="0"/>
    </xf>
    <xf numFmtId="0" fontId="9" fillId="2" borderId="0" xfId="2" applyNumberFormat="1" applyFont="1" applyFill="1" applyAlignment="1" applyProtection="1">
      <protection locked="0"/>
    </xf>
    <xf numFmtId="42" fontId="9" fillId="2" borderId="0" xfId="2" applyNumberFormat="1" applyFont="1" applyFill="1" applyBorder="1" applyAlignment="1" applyProtection="1">
      <protection locked="0"/>
    </xf>
    <xf numFmtId="41" fontId="9" fillId="2" borderId="0" xfId="2" applyNumberFormat="1" applyFont="1" applyFill="1" applyBorder="1" applyAlignment="1" applyProtection="1">
      <protection locked="0"/>
    </xf>
    <xf numFmtId="41" fontId="9" fillId="2" borderId="7" xfId="2" applyNumberFormat="1" applyFont="1" applyFill="1" applyBorder="1" applyAlignment="1" applyProtection="1">
      <protection locked="0"/>
    </xf>
    <xf numFmtId="41" fontId="9" fillId="0" borderId="0" xfId="2" applyNumberFormat="1" applyFont="1" applyAlignment="1" applyProtection="1">
      <protection locked="0"/>
    </xf>
    <xf numFmtId="41" fontId="9" fillId="2" borderId="2" xfId="2" applyNumberFormat="1" applyFont="1" applyFill="1" applyBorder="1" applyAlignment="1" applyProtection="1">
      <protection locked="0"/>
    </xf>
    <xf numFmtId="0" fontId="9" fillId="0" borderId="2" xfId="2" applyNumberFormat="1" applyFont="1" applyBorder="1" applyAlignment="1" applyProtection="1">
      <protection locked="0"/>
    </xf>
    <xf numFmtId="41" fontId="9" fillId="0" borderId="3" xfId="2" applyNumberFormat="1" applyFont="1" applyBorder="1" applyAlignment="1" applyProtection="1">
      <protection locked="0"/>
    </xf>
    <xf numFmtId="41" fontId="9" fillId="0" borderId="5" xfId="2" applyNumberFormat="1" applyFont="1" applyBorder="1" applyAlignment="1" applyProtection="1">
      <protection locked="0"/>
    </xf>
    <xf numFmtId="41" fontId="9" fillId="0" borderId="8" xfId="2" applyNumberFormat="1" applyFont="1" applyBorder="1" applyAlignment="1" applyProtection="1">
      <protection locked="0"/>
    </xf>
    <xf numFmtId="41" fontId="9" fillId="2" borderId="0" xfId="2" applyNumberFormat="1" applyFont="1" applyFill="1" applyBorder="1" applyAlignment="1" applyProtection="1">
      <alignment horizontal="left"/>
      <protection locked="0"/>
    </xf>
    <xf numFmtId="42" fontId="9" fillId="2" borderId="18" xfId="2" applyNumberFormat="1" applyFont="1" applyFill="1" applyBorder="1" applyAlignment="1" applyProtection="1">
      <protection locked="0"/>
    </xf>
    <xf numFmtId="41" fontId="4" fillId="0" borderId="1" xfId="1" applyNumberFormat="1" applyFont="1" applyFill="1" applyBorder="1" applyAlignment="1">
      <alignment horizontal="center"/>
    </xf>
    <xf numFmtId="41" fontId="4" fillId="0" borderId="2" xfId="1" applyNumberFormat="1" applyFont="1" applyFill="1" applyBorder="1" applyAlignment="1">
      <alignment horizontal="center"/>
    </xf>
    <xf numFmtId="41" fontId="4" fillId="0" borderId="3" xfId="1" applyNumberFormat="1" applyFont="1" applyFill="1" applyBorder="1" applyAlignment="1">
      <alignment horizontal="center"/>
    </xf>
    <xf numFmtId="41" fontId="4" fillId="0" borderId="4" xfId="1" applyNumberFormat="1" applyFont="1" applyFill="1" applyBorder="1" applyAlignment="1">
      <alignment horizontal="center"/>
    </xf>
    <xf numFmtId="41" fontId="4" fillId="0" borderId="0" xfId="1" applyNumberFormat="1" applyFont="1" applyFill="1" applyBorder="1" applyAlignment="1">
      <alignment horizontal="center"/>
    </xf>
    <xf numFmtId="41" fontId="4" fillId="0" borderId="5" xfId="1" applyNumberFormat="1" applyFont="1" applyFill="1" applyBorder="1" applyAlignment="1">
      <alignment horizontal="center"/>
    </xf>
    <xf numFmtId="41" fontId="4" fillId="0" borderId="6" xfId="1" applyNumberFormat="1" applyFont="1" applyFill="1" applyBorder="1" applyAlignment="1">
      <alignment horizontal="center"/>
    </xf>
    <xf numFmtId="41" fontId="4" fillId="0" borderId="7" xfId="1" applyNumberFormat="1" applyFont="1" applyFill="1" applyBorder="1" applyAlignment="1">
      <alignment horizontal="center"/>
    </xf>
    <xf numFmtId="41" fontId="4" fillId="0" borderId="8" xfId="1" applyNumberFormat="1" applyFont="1" applyFill="1" applyBorder="1" applyAlignment="1">
      <alignment horizontal="center"/>
    </xf>
    <xf numFmtId="0" fontId="8" fillId="0" borderId="0" xfId="2" applyNumberFormat="1" applyFont="1" applyFill="1" applyBorder="1" applyAlignment="1">
      <alignment horizontal="center"/>
    </xf>
    <xf numFmtId="3" fontId="46" fillId="0" borderId="0" xfId="15" applyNumberFormat="1" applyFont="1" applyFill="1" applyBorder="1" applyAlignment="1">
      <alignment horizontal="center" vertical="top" wrapText="1"/>
    </xf>
    <xf numFmtId="41" fontId="32" fillId="5" borderId="0" xfId="9" applyNumberFormat="1" applyFont="1" applyFill="1" applyBorder="1" applyAlignment="1">
      <alignment horizontal="center" vertical="top" wrapText="1"/>
    </xf>
    <xf numFmtId="3" fontId="40" fillId="0" borderId="0" xfId="9" applyNumberFormat="1" applyFont="1" applyBorder="1" applyAlignment="1">
      <alignment horizontal="left" vertical="center" wrapText="1"/>
    </xf>
    <xf numFmtId="2" fontId="40" fillId="0" borderId="0" xfId="15" applyNumberFormat="1" applyFont="1" applyBorder="1" applyAlignment="1">
      <alignment horizontal="left" wrapText="1"/>
    </xf>
    <xf numFmtId="41" fontId="32" fillId="0" borderId="0" xfId="15" applyNumberFormat="1" applyFont="1" applyAlignment="1">
      <alignment horizontal="right"/>
    </xf>
    <xf numFmtId="0" fontId="26" fillId="0" borderId="0" xfId="10" applyFont="1" applyAlignment="1" applyProtection="1">
      <alignment horizontal="right" vertical="center"/>
    </xf>
    <xf numFmtId="41" fontId="42" fillId="0" borderId="0" xfId="15" applyNumberFormat="1" applyFont="1" applyFill="1" applyBorder="1" applyAlignment="1">
      <alignment horizontal="center" vertical="top" wrapText="1"/>
    </xf>
    <xf numFmtId="3" fontId="39" fillId="0" borderId="0" xfId="14" applyFont="1" applyBorder="1" applyAlignment="1">
      <alignment horizontal="center" vertical="center" wrapText="1"/>
    </xf>
    <xf numFmtId="41" fontId="24" fillId="0" borderId="0" xfId="9" applyNumberFormat="1" applyFont="1" applyFill="1" applyBorder="1" applyAlignment="1">
      <alignment horizontal="center" wrapText="1"/>
    </xf>
    <xf numFmtId="41" fontId="24" fillId="0" borderId="19" xfId="9" applyNumberFormat="1" applyFont="1" applyFill="1" applyBorder="1" applyAlignment="1">
      <alignment horizontal="center" wrapText="1"/>
    </xf>
    <xf numFmtId="0" fontId="25" fillId="0" borderId="0" xfId="9" applyNumberFormat="1" applyFont="1" applyAlignment="1">
      <alignment horizontal="right" vertical="top"/>
    </xf>
    <xf numFmtId="0" fontId="28" fillId="0" borderId="0" xfId="10" applyFont="1" applyAlignment="1" applyProtection="1">
      <alignment horizontal="right"/>
    </xf>
    <xf numFmtId="0" fontId="24" fillId="0" borderId="0" xfId="10" applyFont="1" applyAlignment="1" applyProtection="1">
      <alignment horizontal="right"/>
    </xf>
    <xf numFmtId="41" fontId="30" fillId="5" borderId="0" xfId="9" applyNumberFormat="1" applyFont="1" applyFill="1" applyBorder="1" applyAlignment="1">
      <alignment horizontal="center" vertical="top" wrapText="1"/>
    </xf>
    <xf numFmtId="3" fontId="34" fillId="5" borderId="0" xfId="9" applyNumberFormat="1" applyFont="1" applyFill="1" applyBorder="1" applyAlignment="1">
      <alignment horizontal="center" vertical="top" wrapText="1"/>
    </xf>
    <xf numFmtId="0" fontId="9" fillId="0" borderId="0" xfId="2" applyNumberFormat="1" applyFont="1" applyBorder="1" applyAlignment="1" applyProtection="1">
      <alignment horizontal="center"/>
      <protection locked="0"/>
    </xf>
    <xf numFmtId="0" fontId="12" fillId="0" borderId="0" xfId="2" applyNumberFormat="1" applyFont="1" applyBorder="1" applyAlignment="1" applyProtection="1">
      <alignment horizontal="left"/>
      <protection locked="0"/>
    </xf>
    <xf numFmtId="0" fontId="9" fillId="0" borderId="4" xfId="2" applyNumberFormat="1" applyFont="1" applyBorder="1" applyAlignment="1" applyProtection="1">
      <alignment horizontal="center"/>
      <protection locked="0"/>
    </xf>
    <xf numFmtId="0" fontId="9" fillId="0" borderId="6" xfId="2" applyNumberFormat="1" applyFont="1" applyBorder="1" applyAlignment="1" applyProtection="1">
      <alignment horizontal="center"/>
      <protection locked="0"/>
    </xf>
    <xf numFmtId="0" fontId="9" fillId="0" borderId="7" xfId="2" applyNumberFormat="1" applyFont="1" applyBorder="1" applyAlignment="1" applyProtection="1">
      <alignment horizontal="center"/>
      <protection locked="0"/>
    </xf>
    <xf numFmtId="0" fontId="1" fillId="0" borderId="0" xfId="4" applyFont="1" applyAlignment="1">
      <alignment horizontal="center"/>
    </xf>
    <xf numFmtId="0" fontId="16" fillId="0" borderId="0" xfId="4" applyFont="1" applyAlignment="1">
      <alignment horizontal="center"/>
    </xf>
    <xf numFmtId="0" fontId="17" fillId="0" borderId="0" xfId="4" applyFont="1" applyAlignment="1">
      <alignment horizontal="center"/>
    </xf>
    <xf numFmtId="0" fontId="8" fillId="0" borderId="0" xfId="4" applyNumberFormat="1" applyFont="1" applyFill="1" applyBorder="1" applyAlignment="1">
      <alignment horizontal="center"/>
    </xf>
    <xf numFmtId="0" fontId="8" fillId="0" borderId="0" xfId="2" applyNumberFormat="1" applyFont="1" applyFill="1" applyBorder="1" applyAlignment="1">
      <alignment horizontal="left"/>
    </xf>
    <xf numFmtId="0" fontId="9" fillId="0" borderId="19" xfId="2" applyNumberFormat="1" applyFont="1" applyBorder="1" applyAlignment="1" applyProtection="1">
      <alignment horizontal="center"/>
      <protection locked="0"/>
    </xf>
    <xf numFmtId="0" fontId="8" fillId="0" borderId="0" xfId="2" applyNumberFormat="1" applyFont="1" applyFill="1" applyBorder="1" applyAlignment="1"/>
    <xf numFmtId="0" fontId="21" fillId="0" borderId="19" xfId="6" applyBorder="1" applyAlignment="1">
      <alignment horizontal="center"/>
    </xf>
    <xf numFmtId="0" fontId="1" fillId="0" borderId="0" xfId="6" applyFont="1" applyAlignment="1">
      <alignment horizontal="left"/>
    </xf>
    <xf numFmtId="0" fontId="16" fillId="0" borderId="0" xfId="6" applyFont="1" applyAlignment="1">
      <alignment horizontal="left"/>
    </xf>
    <xf numFmtId="0" fontId="17" fillId="0" borderId="0" xfId="6" applyFont="1" applyAlignment="1">
      <alignment horizontal="left"/>
    </xf>
    <xf numFmtId="0" fontId="8" fillId="0" borderId="0" xfId="6" applyNumberFormat="1" applyFont="1" applyFill="1" applyBorder="1" applyAlignment="1">
      <alignment horizontal="left"/>
    </xf>
    <xf numFmtId="0" fontId="16" fillId="0" borderId="0" xfId="6" applyFont="1" applyAlignment="1"/>
    <xf numFmtId="0" fontId="16" fillId="0" borderId="0" xfId="6" applyFont="1" applyAlignment="1">
      <alignment horizontal="center"/>
    </xf>
    <xf numFmtId="0" fontId="17" fillId="0" borderId="0" xfId="6" applyFont="1" applyFill="1" applyAlignment="1">
      <alignment horizontal="left"/>
    </xf>
    <xf numFmtId="0" fontId="16" fillId="0" borderId="19" xfId="6" applyFont="1" applyBorder="1" applyAlignment="1">
      <alignment horizontal="center"/>
    </xf>
  </cellXfs>
  <cellStyles count="16">
    <cellStyle name="Comma 2" xfId="8"/>
    <cellStyle name="Currency 2" xfId="7"/>
    <cellStyle name="Hyperlink" xfId="5" builtinId="8"/>
    <cellStyle name="Hyperlink 2" xfId="10"/>
    <cellStyle name="Hyperlink 2 2" xfId="11"/>
    <cellStyle name="Normal" xfId="0" builtinId="0"/>
    <cellStyle name="Normal 2" xfId="1"/>
    <cellStyle name="Normal 2 3" xfId="15"/>
    <cellStyle name="Normal 3" xfId="2"/>
    <cellStyle name="Normal 4" xfId="4"/>
    <cellStyle name="Normal 5" xfId="6"/>
    <cellStyle name="Normal 6" xfId="9"/>
    <cellStyle name="Normal 6 3" xfId="13"/>
    <cellStyle name="Normal 7" xfId="14"/>
    <cellStyle name="Normal_Preliminary general government" xfId="12"/>
    <cellStyle name="Normal_summary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32.B2631210" TargetMode="External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32.B2631210" TargetMode="External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32.B2631210" TargetMode="External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32.B2631210" TargetMode="External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32.B2631210" TargetMode="External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32.B2631210" TargetMode="External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cid:image001.png@01CF3D28.798EEDB0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32.B2631210" TargetMode="External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32.B2631210" TargetMode="External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32.B2631210" TargetMode="External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32.B2631210" TargetMode="External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32.B2631210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95250</xdr:colOff>
      <xdr:row>2</xdr:row>
      <xdr:rowOff>0</xdr:rowOff>
    </xdr:from>
    <xdr:to>
      <xdr:col>25</xdr:col>
      <xdr:colOff>1314450</xdr:colOff>
      <xdr:row>3</xdr:row>
      <xdr:rowOff>180975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8725" y="381000"/>
          <a:ext cx="13239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1685925</xdr:colOff>
      <xdr:row>10</xdr:row>
      <xdr:rowOff>38100</xdr:rowOff>
    </xdr:to>
    <xdr:pic>
      <xdr:nvPicPr>
        <xdr:cNvPr id="2" name="Picture 1" descr="cid:image001.png@01CF3D32.B26312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685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1685925</xdr:colOff>
      <xdr:row>10</xdr:row>
      <xdr:rowOff>38100</xdr:rowOff>
    </xdr:to>
    <xdr:pic>
      <xdr:nvPicPr>
        <xdr:cNvPr id="2" name="Picture 1" descr="cid:image001.png@01CF3D32.B26312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685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1685925</xdr:colOff>
      <xdr:row>10</xdr:row>
      <xdr:rowOff>38100</xdr:rowOff>
    </xdr:to>
    <xdr:pic>
      <xdr:nvPicPr>
        <xdr:cNvPr id="2" name="Picture 1" descr="cid:image001.png@01CF3D32.B26312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685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1685925</xdr:colOff>
      <xdr:row>10</xdr:row>
      <xdr:rowOff>38100</xdr:rowOff>
    </xdr:to>
    <xdr:pic>
      <xdr:nvPicPr>
        <xdr:cNvPr id="2" name="Picture 1" descr="cid:image001.png@01CF3D32.B26312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685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1685925</xdr:colOff>
      <xdr:row>10</xdr:row>
      <xdr:rowOff>38100</xdr:rowOff>
    </xdr:to>
    <xdr:pic>
      <xdr:nvPicPr>
        <xdr:cNvPr id="2" name="Picture 1" descr="cid:image001.png@01CF3D32.B26312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685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1685925</xdr:colOff>
      <xdr:row>10</xdr:row>
      <xdr:rowOff>38100</xdr:rowOff>
    </xdr:to>
    <xdr:pic>
      <xdr:nvPicPr>
        <xdr:cNvPr id="2" name="Picture 1" descr="cid:image001.png@01CF3D32.B26312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685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247650</xdr:colOff>
      <xdr:row>49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0544175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0</xdr:colOff>
      <xdr:row>6</xdr:row>
      <xdr:rowOff>0</xdr:rowOff>
    </xdr:from>
    <xdr:to>
      <xdr:col>0</xdr:col>
      <xdr:colOff>1657350</xdr:colOff>
      <xdr:row>8</xdr:row>
      <xdr:rowOff>76200</xdr:rowOff>
    </xdr:to>
    <xdr:pic>
      <xdr:nvPicPr>
        <xdr:cNvPr id="3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"/>
          <a:ext cx="16573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1657350</xdr:colOff>
      <xdr:row>10</xdr:row>
      <xdr:rowOff>133350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1657350</xdr:colOff>
      <xdr:row>10</xdr:row>
      <xdr:rowOff>133350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1657350</xdr:colOff>
      <xdr:row>10</xdr:row>
      <xdr:rowOff>133350</xdr:rowOff>
    </xdr:to>
    <xdr:pic>
      <xdr:nvPicPr>
        <xdr:cNvPr id="2" name="Picture 3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47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6067425" y="787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0</xdr:colOff>
      <xdr:row>4</xdr:row>
      <xdr:rowOff>19050</xdr:rowOff>
    </xdr:from>
    <xdr:to>
      <xdr:col>0</xdr:col>
      <xdr:colOff>2409825</xdr:colOff>
      <xdr:row>8</xdr:row>
      <xdr:rowOff>0</xdr:rowOff>
    </xdr:to>
    <xdr:pic>
      <xdr:nvPicPr>
        <xdr:cNvPr id="3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409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1657350</xdr:colOff>
      <xdr:row>10</xdr:row>
      <xdr:rowOff>133350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1657350</xdr:colOff>
      <xdr:row>10</xdr:row>
      <xdr:rowOff>133350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1657350</xdr:colOff>
      <xdr:row>10</xdr:row>
      <xdr:rowOff>133350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0</xdr:col>
      <xdr:colOff>1657350</xdr:colOff>
      <xdr:row>9</xdr:row>
      <xdr:rowOff>142875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0</xdr:col>
      <xdr:colOff>1657350</xdr:colOff>
      <xdr:row>9</xdr:row>
      <xdr:rowOff>152400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1657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</xdr:rowOff>
    </xdr:from>
    <xdr:to>
      <xdr:col>0</xdr:col>
      <xdr:colOff>1657350</xdr:colOff>
      <xdr:row>9</xdr:row>
      <xdr:rowOff>0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"/>
          <a:ext cx="1657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0</xdr:col>
      <xdr:colOff>1657350</xdr:colOff>
      <xdr:row>10</xdr:row>
      <xdr:rowOff>19050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1657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1657350</xdr:colOff>
      <xdr:row>10</xdr:row>
      <xdr:rowOff>0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657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0</xdr:col>
      <xdr:colOff>1657350</xdr:colOff>
      <xdr:row>9</xdr:row>
      <xdr:rowOff>152400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1657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0</xdr:col>
      <xdr:colOff>1657350</xdr:colOff>
      <xdr:row>10</xdr:row>
      <xdr:rowOff>9525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1657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124924</xdr:rowOff>
    </xdr:from>
    <xdr:to>
      <xdr:col>1</xdr:col>
      <xdr:colOff>190500</xdr:colOff>
      <xdr:row>2</xdr:row>
      <xdr:rowOff>137878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924"/>
          <a:ext cx="1362075" cy="47967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0</xdr:col>
      <xdr:colOff>1657350</xdr:colOff>
      <xdr:row>10</xdr:row>
      <xdr:rowOff>0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"/>
          <a:ext cx="1657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0</xdr:col>
      <xdr:colOff>1657350</xdr:colOff>
      <xdr:row>10</xdr:row>
      <xdr:rowOff>9525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1657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0</xdr:col>
      <xdr:colOff>1657350</xdr:colOff>
      <xdr:row>8</xdr:row>
      <xdr:rowOff>161925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"/>
          <a:ext cx="1657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57150</xdr:rowOff>
    </xdr:from>
    <xdr:to>
      <xdr:col>0</xdr:col>
      <xdr:colOff>1657350</xdr:colOff>
      <xdr:row>7</xdr:row>
      <xdr:rowOff>0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"/>
          <a:ext cx="1657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2409825</xdr:colOff>
      <xdr:row>8</xdr:row>
      <xdr:rowOff>19050</xdr:rowOff>
    </xdr:to>
    <xdr:pic>
      <xdr:nvPicPr>
        <xdr:cNvPr id="3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"/>
          <a:ext cx="2409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1733550</xdr:colOff>
      <xdr:row>10</xdr:row>
      <xdr:rowOff>57150</xdr:rowOff>
    </xdr:to>
    <xdr:pic>
      <xdr:nvPicPr>
        <xdr:cNvPr id="2" name="Picture 1" descr="cid:image001.png@01CF3D32.B26312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733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1733550</xdr:colOff>
      <xdr:row>10</xdr:row>
      <xdr:rowOff>57150</xdr:rowOff>
    </xdr:to>
    <xdr:pic>
      <xdr:nvPicPr>
        <xdr:cNvPr id="2" name="Picture 1" descr="cid:image001.png@01CF3D32.B26312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733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1733550</xdr:colOff>
      <xdr:row>10</xdr:row>
      <xdr:rowOff>57150</xdr:rowOff>
    </xdr:to>
    <xdr:pic>
      <xdr:nvPicPr>
        <xdr:cNvPr id="2" name="Picture 1" descr="cid:image001.png@01CF3D32.B26312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733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1733550</xdr:colOff>
      <xdr:row>10</xdr:row>
      <xdr:rowOff>57150</xdr:rowOff>
    </xdr:to>
    <xdr:pic>
      <xdr:nvPicPr>
        <xdr:cNvPr id="2" name="Picture 1" descr="cid:image001.png@01CF3D32.B26312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733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1685925</xdr:colOff>
      <xdr:row>10</xdr:row>
      <xdr:rowOff>38100</xdr:rowOff>
    </xdr:to>
    <xdr:pic>
      <xdr:nvPicPr>
        <xdr:cNvPr id="2" name="Picture 1" descr="cid:image001.png@01CF3D32.B26312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685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08-09"/>
      <sheetName val="FY 2009-10"/>
      <sheetName val="FY 2011-12"/>
      <sheetName val="FY 2012-13"/>
      <sheetName val="Access Control"/>
    </sheetNames>
    <sheetDataSet>
      <sheetData sheetId="0" refreshError="1"/>
      <sheetData sheetId="1"/>
      <sheetData sheetId="2" refreshError="1"/>
      <sheetData sheetId="3" refreshError="1"/>
      <sheetData sheetId="4">
        <row r="2">
          <cell r="A2" t="str">
            <v>Floor</v>
          </cell>
          <cell r="B2" t="str">
            <v>Department</v>
          </cell>
          <cell r="C2" t="str">
            <v>Single Door</v>
          </cell>
          <cell r="D2" t="str">
            <v>Double Door</v>
          </cell>
          <cell r="E2" t="str">
            <v>Estimated Cost</v>
          </cell>
          <cell r="F2" t="str">
            <v>Fiscal Year</v>
          </cell>
        </row>
        <row r="3">
          <cell r="A3">
            <v>1</v>
          </cell>
          <cell r="B3" t="str">
            <v>Building</v>
          </cell>
          <cell r="C3">
            <v>4</v>
          </cell>
          <cell r="D3">
            <v>3</v>
          </cell>
          <cell r="E3">
            <v>17500</v>
          </cell>
          <cell r="F3">
            <v>2008</v>
          </cell>
        </row>
        <row r="4">
          <cell r="A4">
            <v>1</v>
          </cell>
          <cell r="B4" t="str">
            <v>Health</v>
          </cell>
          <cell r="C4">
            <v>8</v>
          </cell>
          <cell r="D4">
            <v>0</v>
          </cell>
          <cell r="E4">
            <v>20000</v>
          </cell>
          <cell r="F4">
            <v>2008</v>
          </cell>
          <cell r="H4" t="str">
            <v>Department</v>
          </cell>
          <cell r="I4" t="str">
            <v>Floor</v>
          </cell>
          <cell r="J4" t="str">
            <v>Floor</v>
          </cell>
          <cell r="K4" t="str">
            <v>Floor</v>
          </cell>
          <cell r="M4" t="str">
            <v>Fiscal Year</v>
          </cell>
          <cell r="N4" t="str">
            <v>Fiscal Year</v>
          </cell>
          <cell r="O4" t="str">
            <v>Fiscal Year</v>
          </cell>
          <cell r="P4" t="str">
            <v>Fiscal Year</v>
          </cell>
          <cell r="Q4" t="str">
            <v>Fiscal Year</v>
          </cell>
        </row>
        <row r="5">
          <cell r="A5">
            <v>1</v>
          </cell>
          <cell r="B5" t="str">
            <v>Circulation</v>
          </cell>
          <cell r="C5">
            <v>3</v>
          </cell>
          <cell r="D5">
            <v>1</v>
          </cell>
          <cell r="E5">
            <v>10000</v>
          </cell>
          <cell r="F5">
            <v>2011</v>
          </cell>
          <cell r="I5">
            <v>1</v>
          </cell>
          <cell r="J5">
            <v>2</v>
          </cell>
          <cell r="K5">
            <v>3</v>
          </cell>
          <cell r="M5">
            <v>2008</v>
          </cell>
          <cell r="N5">
            <v>2009</v>
          </cell>
          <cell r="O5">
            <v>2010</v>
          </cell>
          <cell r="P5">
            <v>2011</v>
          </cell>
          <cell r="Q5">
            <v>2012</v>
          </cell>
        </row>
        <row r="6">
          <cell r="A6">
            <v>1</v>
          </cell>
          <cell r="B6" t="str">
            <v>Bathroom</v>
          </cell>
          <cell r="C6">
            <v>2</v>
          </cell>
          <cell r="D6">
            <v>0</v>
          </cell>
          <cell r="E6">
            <v>5000</v>
          </cell>
        </row>
        <row r="7">
          <cell r="A7">
            <v>1</v>
          </cell>
          <cell r="B7" t="str">
            <v>Engineering</v>
          </cell>
          <cell r="C7">
            <v>4</v>
          </cell>
          <cell r="D7">
            <v>0</v>
          </cell>
          <cell r="E7">
            <v>10000</v>
          </cell>
          <cell r="F7">
            <v>2008</v>
          </cell>
        </row>
        <row r="8">
          <cell r="A8">
            <v>1</v>
          </cell>
          <cell r="B8" t="str">
            <v>Planning</v>
          </cell>
          <cell r="C8">
            <v>2</v>
          </cell>
          <cell r="D8">
            <v>0</v>
          </cell>
          <cell r="E8">
            <v>5000</v>
          </cell>
          <cell r="F8">
            <v>2008</v>
          </cell>
        </row>
        <row r="9">
          <cell r="A9">
            <v>1</v>
          </cell>
          <cell r="B9" t="str">
            <v>Inspections</v>
          </cell>
          <cell r="C9">
            <v>4</v>
          </cell>
          <cell r="D9">
            <v>0</v>
          </cell>
          <cell r="E9">
            <v>10000</v>
          </cell>
          <cell r="F9">
            <v>2008</v>
          </cell>
        </row>
        <row r="10">
          <cell r="A10">
            <v>1</v>
          </cell>
          <cell r="B10" t="str">
            <v>Utilities</v>
          </cell>
          <cell r="C10">
            <v>7</v>
          </cell>
          <cell r="D10">
            <v>0</v>
          </cell>
          <cell r="E10">
            <v>17500</v>
          </cell>
          <cell r="F10">
            <v>2008</v>
          </cell>
        </row>
        <row r="11">
          <cell r="A11">
            <v>1</v>
          </cell>
          <cell r="B11" t="str">
            <v>Vitals</v>
          </cell>
          <cell r="C11">
            <v>3</v>
          </cell>
          <cell r="D11">
            <v>0</v>
          </cell>
          <cell r="E11">
            <v>7500</v>
          </cell>
          <cell r="F11">
            <v>2008</v>
          </cell>
        </row>
        <row r="12">
          <cell r="A12">
            <v>1</v>
          </cell>
          <cell r="B12" t="str">
            <v>Hall</v>
          </cell>
          <cell r="C12">
            <v>4</v>
          </cell>
          <cell r="D12">
            <v>1</v>
          </cell>
          <cell r="E12">
            <v>12500</v>
          </cell>
          <cell r="F12">
            <v>2011</v>
          </cell>
        </row>
        <row r="13">
          <cell r="A13">
            <v>2</v>
          </cell>
          <cell r="B13" t="str">
            <v>Finance</v>
          </cell>
          <cell r="C13">
            <v>11</v>
          </cell>
          <cell r="D13">
            <v>0</v>
          </cell>
          <cell r="E13">
            <v>27500</v>
          </cell>
          <cell r="F13">
            <v>2009</v>
          </cell>
        </row>
        <row r="14">
          <cell r="A14">
            <v>2</v>
          </cell>
          <cell r="B14" t="str">
            <v>Utility</v>
          </cell>
          <cell r="C14">
            <v>5</v>
          </cell>
          <cell r="D14">
            <v>0</v>
          </cell>
          <cell r="E14">
            <v>12500</v>
          </cell>
          <cell r="F14">
            <v>2009</v>
          </cell>
        </row>
        <row r="15">
          <cell r="A15">
            <v>2</v>
          </cell>
          <cell r="B15" t="str">
            <v>Circulation</v>
          </cell>
          <cell r="C15">
            <v>1</v>
          </cell>
          <cell r="D15">
            <v>1</v>
          </cell>
          <cell r="E15">
            <v>5000</v>
          </cell>
          <cell r="F15">
            <v>2011</v>
          </cell>
        </row>
        <row r="16">
          <cell r="A16">
            <v>2</v>
          </cell>
          <cell r="B16" t="str">
            <v>City Attorney</v>
          </cell>
          <cell r="C16">
            <v>5</v>
          </cell>
          <cell r="D16">
            <v>0</v>
          </cell>
          <cell r="E16">
            <v>12500</v>
          </cell>
          <cell r="F16">
            <v>2009</v>
          </cell>
        </row>
        <row r="17">
          <cell r="A17">
            <v>2</v>
          </cell>
          <cell r="B17" t="str">
            <v>City Manager</v>
          </cell>
          <cell r="C17">
            <v>13</v>
          </cell>
          <cell r="D17">
            <v>0</v>
          </cell>
          <cell r="E17">
            <v>32500</v>
          </cell>
          <cell r="F17">
            <v>2009</v>
          </cell>
        </row>
        <row r="18">
          <cell r="A18">
            <v>2</v>
          </cell>
          <cell r="B18" t="str">
            <v>City Secretary</v>
          </cell>
          <cell r="C18">
            <v>1</v>
          </cell>
          <cell r="D18">
            <v>0</v>
          </cell>
          <cell r="E18">
            <v>2500</v>
          </cell>
          <cell r="F18">
            <v>2009</v>
          </cell>
        </row>
        <row r="19">
          <cell r="A19">
            <v>2</v>
          </cell>
          <cell r="B19" t="str">
            <v>I.T.</v>
          </cell>
          <cell r="C19">
            <v>8</v>
          </cell>
          <cell r="D19">
            <v>0</v>
          </cell>
          <cell r="E19">
            <v>20000</v>
          </cell>
          <cell r="F19">
            <v>2008</v>
          </cell>
        </row>
        <row r="20">
          <cell r="A20">
            <v>2</v>
          </cell>
          <cell r="B20" t="str">
            <v>Human Resources</v>
          </cell>
          <cell r="C20">
            <v>6</v>
          </cell>
          <cell r="D20">
            <v>0</v>
          </cell>
          <cell r="E20">
            <v>15000</v>
          </cell>
          <cell r="F20">
            <v>2009</v>
          </cell>
        </row>
        <row r="21">
          <cell r="A21">
            <v>2</v>
          </cell>
          <cell r="B21" t="str">
            <v>Large Conference Rm</v>
          </cell>
          <cell r="C21">
            <v>1</v>
          </cell>
          <cell r="D21">
            <v>0</v>
          </cell>
          <cell r="E21">
            <v>2500</v>
          </cell>
          <cell r="F21">
            <v>2011</v>
          </cell>
        </row>
        <row r="22">
          <cell r="A22">
            <v>3</v>
          </cell>
          <cell r="B22" t="str">
            <v>Stairs</v>
          </cell>
          <cell r="C22">
            <v>2</v>
          </cell>
          <cell r="D22">
            <v>0</v>
          </cell>
          <cell r="E22">
            <v>5000</v>
          </cell>
          <cell r="F22">
            <v>2011</v>
          </cell>
        </row>
        <row r="23">
          <cell r="A23">
            <v>3</v>
          </cell>
          <cell r="B23" t="str">
            <v>Studio</v>
          </cell>
          <cell r="C23">
            <v>15</v>
          </cell>
          <cell r="D23">
            <v>0</v>
          </cell>
          <cell r="E23">
            <v>37500</v>
          </cell>
          <cell r="F23">
            <v>2010</v>
          </cell>
        </row>
        <row r="24">
          <cell r="A24">
            <v>3</v>
          </cell>
          <cell r="B24" t="str">
            <v>Purchasing</v>
          </cell>
          <cell r="C24">
            <v>5</v>
          </cell>
          <cell r="D24">
            <v>0</v>
          </cell>
          <cell r="E24">
            <v>12500</v>
          </cell>
          <cell r="F24">
            <v>2010</v>
          </cell>
        </row>
        <row r="25">
          <cell r="A25">
            <v>3</v>
          </cell>
          <cell r="B25" t="str">
            <v>Meeting Room</v>
          </cell>
          <cell r="C25">
            <v>11</v>
          </cell>
          <cell r="D25">
            <v>3</v>
          </cell>
          <cell r="E25">
            <v>35000</v>
          </cell>
          <cell r="F25">
            <v>2011</v>
          </cell>
        </row>
        <row r="26">
          <cell r="A26">
            <v>3</v>
          </cell>
          <cell r="B26" t="str">
            <v>Architect</v>
          </cell>
          <cell r="C26">
            <v>3</v>
          </cell>
          <cell r="D26">
            <v>0</v>
          </cell>
          <cell r="E26">
            <v>7500</v>
          </cell>
          <cell r="F26">
            <v>2010</v>
          </cell>
        </row>
        <row r="27">
          <cell r="A27">
            <v>3</v>
          </cell>
          <cell r="B27" t="str">
            <v>Circulation</v>
          </cell>
          <cell r="C27">
            <v>3</v>
          </cell>
          <cell r="D27">
            <v>1</v>
          </cell>
          <cell r="E27">
            <v>10000</v>
          </cell>
          <cell r="F27">
            <v>2011</v>
          </cell>
        </row>
        <row r="28">
          <cell r="A28">
            <v>3</v>
          </cell>
          <cell r="B28" t="str">
            <v>Bathroom</v>
          </cell>
          <cell r="C28">
            <v>4</v>
          </cell>
          <cell r="D28">
            <v>0</v>
          </cell>
          <cell r="E28">
            <v>10000</v>
          </cell>
        </row>
        <row r="29">
          <cell r="A29">
            <v>3</v>
          </cell>
          <cell r="B29" t="str">
            <v>Breakroom</v>
          </cell>
          <cell r="C29">
            <v>3</v>
          </cell>
          <cell r="D29">
            <v>0</v>
          </cell>
          <cell r="E29">
            <v>7500</v>
          </cell>
          <cell r="F29">
            <v>2011</v>
          </cell>
        </row>
        <row r="30">
          <cell r="A30">
            <v>3</v>
          </cell>
          <cell r="B30" t="str">
            <v>Mayor</v>
          </cell>
          <cell r="C30">
            <v>6</v>
          </cell>
          <cell r="D30">
            <v>0</v>
          </cell>
          <cell r="E30">
            <v>15000</v>
          </cell>
          <cell r="F30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hcrma.net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hcrma.net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hcrma.net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hcrma.net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hcrma.net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hcrma.net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hcrma.net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hcrma.net/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hcrma.net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hcrma.net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hcrma.net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hcrma.net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hcrma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0"/>
  <sheetViews>
    <sheetView showOutlineSymbols="0" view="pageBreakPreview" zoomScale="90" zoomScaleNormal="80" zoomScaleSheetLayoutView="90" workbookViewId="0">
      <selection activeCell="G1" sqref="G1"/>
    </sheetView>
  </sheetViews>
  <sheetFormatPr defaultColWidth="12.42578125" defaultRowHeight="11.25" customHeight="1"/>
  <cols>
    <col min="1" max="1" width="55.85546875" style="6" customWidth="1"/>
    <col min="2" max="2" width="2.28515625" style="6" customWidth="1"/>
    <col min="3" max="3" width="20.42578125" style="6" customWidth="1"/>
    <col min="4" max="4" width="1.140625" style="6" customWidth="1"/>
    <col min="5" max="5" width="20.28515625" style="6" customWidth="1"/>
    <col min="6" max="6" width="2.28515625" style="6" customWidth="1"/>
    <col min="7" max="7" width="20.42578125" style="6" customWidth="1"/>
    <col min="8" max="8" width="1.28515625" style="6" customWidth="1"/>
    <col min="9" max="9" width="20.28515625" style="6" customWidth="1"/>
    <col min="10" max="10" width="1.28515625" style="6" customWidth="1"/>
    <col min="11" max="11" width="20.28515625" style="6" customWidth="1"/>
    <col min="12" max="12" width="0.140625" style="6" hidden="1" customWidth="1"/>
    <col min="13" max="13" width="2.140625" style="6" customWidth="1"/>
    <col min="14" max="14" width="21" style="5" customWidth="1"/>
    <col min="15" max="15" width="1.140625" style="6" customWidth="1"/>
    <col min="16" max="16" width="21" style="6" customWidth="1"/>
    <col min="17" max="17" width="1.5703125" style="6" customWidth="1"/>
    <col min="18" max="18" width="21" style="6" customWidth="1"/>
    <col min="19" max="19" width="2" style="6" customWidth="1"/>
    <col min="20" max="20" width="21" style="6" customWidth="1"/>
    <col min="21" max="21" width="2" style="6" customWidth="1"/>
    <col min="22" max="22" width="21" style="6" customWidth="1"/>
    <col min="23" max="23" width="2" style="6" customWidth="1"/>
    <col min="24" max="24" width="16.42578125" style="6" customWidth="1"/>
    <col min="25" max="25" width="1.5703125" style="66" customWidth="1"/>
    <col min="26" max="26" width="21" style="6" customWidth="1"/>
    <col min="27" max="27" width="5" style="6" customWidth="1"/>
    <col min="28" max="28" width="2" style="6" customWidth="1"/>
    <col min="29" max="29" width="15.140625" style="6" bestFit="1" customWidth="1"/>
    <col min="30" max="256" width="12.42578125" style="6"/>
    <col min="257" max="257" width="55.85546875" style="6" customWidth="1"/>
    <col min="258" max="258" width="2.28515625" style="6" customWidth="1"/>
    <col min="259" max="259" width="20.42578125" style="6" customWidth="1"/>
    <col min="260" max="260" width="1.140625" style="6" customWidth="1"/>
    <col min="261" max="261" width="20.28515625" style="6" customWidth="1"/>
    <col min="262" max="262" width="2.28515625" style="6" customWidth="1"/>
    <col min="263" max="263" width="20.42578125" style="6" customWidth="1"/>
    <col min="264" max="264" width="1.28515625" style="6" customWidth="1"/>
    <col min="265" max="265" width="20.28515625" style="6" customWidth="1"/>
    <col min="266" max="266" width="1.28515625" style="6" customWidth="1"/>
    <col min="267" max="267" width="20.28515625" style="6" customWidth="1"/>
    <col min="268" max="268" width="0" style="6" hidden="1" customWidth="1"/>
    <col min="269" max="269" width="2.140625" style="6" customWidth="1"/>
    <col min="270" max="270" width="21" style="6" customWidth="1"/>
    <col min="271" max="271" width="1.140625" style="6" customWidth="1"/>
    <col min="272" max="272" width="21" style="6" customWidth="1"/>
    <col min="273" max="273" width="1.5703125" style="6" customWidth="1"/>
    <col min="274" max="274" width="21" style="6" customWidth="1"/>
    <col min="275" max="275" width="2" style="6" customWidth="1"/>
    <col min="276" max="276" width="21" style="6" customWidth="1"/>
    <col min="277" max="277" width="2" style="6" customWidth="1"/>
    <col min="278" max="278" width="21" style="6" customWidth="1"/>
    <col min="279" max="279" width="2" style="6" customWidth="1"/>
    <col min="280" max="280" width="21" style="6" customWidth="1"/>
    <col min="281" max="281" width="1.5703125" style="6" customWidth="1"/>
    <col min="282" max="282" width="21" style="6" customWidth="1"/>
    <col min="283" max="283" width="5" style="6" customWidth="1"/>
    <col min="284" max="284" width="2" style="6" customWidth="1"/>
    <col min="285" max="285" width="15.140625" style="6" bestFit="1" customWidth="1"/>
    <col min="286" max="512" width="12.42578125" style="6"/>
    <col min="513" max="513" width="55.85546875" style="6" customWidth="1"/>
    <col min="514" max="514" width="2.28515625" style="6" customWidth="1"/>
    <col min="515" max="515" width="20.42578125" style="6" customWidth="1"/>
    <col min="516" max="516" width="1.140625" style="6" customWidth="1"/>
    <col min="517" max="517" width="20.28515625" style="6" customWidth="1"/>
    <col min="518" max="518" width="2.28515625" style="6" customWidth="1"/>
    <col min="519" max="519" width="20.42578125" style="6" customWidth="1"/>
    <col min="520" max="520" width="1.28515625" style="6" customWidth="1"/>
    <col min="521" max="521" width="20.28515625" style="6" customWidth="1"/>
    <col min="522" max="522" width="1.28515625" style="6" customWidth="1"/>
    <col min="523" max="523" width="20.28515625" style="6" customWidth="1"/>
    <col min="524" max="524" width="0" style="6" hidden="1" customWidth="1"/>
    <col min="525" max="525" width="2.140625" style="6" customWidth="1"/>
    <col min="526" max="526" width="21" style="6" customWidth="1"/>
    <col min="527" max="527" width="1.140625" style="6" customWidth="1"/>
    <col min="528" max="528" width="21" style="6" customWidth="1"/>
    <col min="529" max="529" width="1.5703125" style="6" customWidth="1"/>
    <col min="530" max="530" width="21" style="6" customWidth="1"/>
    <col min="531" max="531" width="2" style="6" customWidth="1"/>
    <col min="532" max="532" width="21" style="6" customWidth="1"/>
    <col min="533" max="533" width="2" style="6" customWidth="1"/>
    <col min="534" max="534" width="21" style="6" customWidth="1"/>
    <col min="535" max="535" width="2" style="6" customWidth="1"/>
    <col min="536" max="536" width="21" style="6" customWidth="1"/>
    <col min="537" max="537" width="1.5703125" style="6" customWidth="1"/>
    <col min="538" max="538" width="21" style="6" customWidth="1"/>
    <col min="539" max="539" width="5" style="6" customWidth="1"/>
    <col min="540" max="540" width="2" style="6" customWidth="1"/>
    <col min="541" max="541" width="15.140625" style="6" bestFit="1" customWidth="1"/>
    <col min="542" max="768" width="12.42578125" style="6"/>
    <col min="769" max="769" width="55.85546875" style="6" customWidth="1"/>
    <col min="770" max="770" width="2.28515625" style="6" customWidth="1"/>
    <col min="771" max="771" width="20.42578125" style="6" customWidth="1"/>
    <col min="772" max="772" width="1.140625" style="6" customWidth="1"/>
    <col min="773" max="773" width="20.28515625" style="6" customWidth="1"/>
    <col min="774" max="774" width="2.28515625" style="6" customWidth="1"/>
    <col min="775" max="775" width="20.42578125" style="6" customWidth="1"/>
    <col min="776" max="776" width="1.28515625" style="6" customWidth="1"/>
    <col min="777" max="777" width="20.28515625" style="6" customWidth="1"/>
    <col min="778" max="778" width="1.28515625" style="6" customWidth="1"/>
    <col min="779" max="779" width="20.28515625" style="6" customWidth="1"/>
    <col min="780" max="780" width="0" style="6" hidden="1" customWidth="1"/>
    <col min="781" max="781" width="2.140625" style="6" customWidth="1"/>
    <col min="782" max="782" width="21" style="6" customWidth="1"/>
    <col min="783" max="783" width="1.140625" style="6" customWidth="1"/>
    <col min="784" max="784" width="21" style="6" customWidth="1"/>
    <col min="785" max="785" width="1.5703125" style="6" customWidth="1"/>
    <col min="786" max="786" width="21" style="6" customWidth="1"/>
    <col min="787" max="787" width="2" style="6" customWidth="1"/>
    <col min="788" max="788" width="21" style="6" customWidth="1"/>
    <col min="789" max="789" width="2" style="6" customWidth="1"/>
    <col min="790" max="790" width="21" style="6" customWidth="1"/>
    <col min="791" max="791" width="2" style="6" customWidth="1"/>
    <col min="792" max="792" width="21" style="6" customWidth="1"/>
    <col min="793" max="793" width="1.5703125" style="6" customWidth="1"/>
    <col min="794" max="794" width="21" style="6" customWidth="1"/>
    <col min="795" max="795" width="5" style="6" customWidth="1"/>
    <col min="796" max="796" width="2" style="6" customWidth="1"/>
    <col min="797" max="797" width="15.140625" style="6" bestFit="1" customWidth="1"/>
    <col min="798" max="1024" width="12.42578125" style="6"/>
    <col min="1025" max="1025" width="55.85546875" style="6" customWidth="1"/>
    <col min="1026" max="1026" width="2.28515625" style="6" customWidth="1"/>
    <col min="1027" max="1027" width="20.42578125" style="6" customWidth="1"/>
    <col min="1028" max="1028" width="1.140625" style="6" customWidth="1"/>
    <col min="1029" max="1029" width="20.28515625" style="6" customWidth="1"/>
    <col min="1030" max="1030" width="2.28515625" style="6" customWidth="1"/>
    <col min="1031" max="1031" width="20.42578125" style="6" customWidth="1"/>
    <col min="1032" max="1032" width="1.28515625" style="6" customWidth="1"/>
    <col min="1033" max="1033" width="20.28515625" style="6" customWidth="1"/>
    <col min="1034" max="1034" width="1.28515625" style="6" customWidth="1"/>
    <col min="1035" max="1035" width="20.28515625" style="6" customWidth="1"/>
    <col min="1036" max="1036" width="0" style="6" hidden="1" customWidth="1"/>
    <col min="1037" max="1037" width="2.140625" style="6" customWidth="1"/>
    <col min="1038" max="1038" width="21" style="6" customWidth="1"/>
    <col min="1039" max="1039" width="1.140625" style="6" customWidth="1"/>
    <col min="1040" max="1040" width="21" style="6" customWidth="1"/>
    <col min="1041" max="1041" width="1.5703125" style="6" customWidth="1"/>
    <col min="1042" max="1042" width="21" style="6" customWidth="1"/>
    <col min="1043" max="1043" width="2" style="6" customWidth="1"/>
    <col min="1044" max="1044" width="21" style="6" customWidth="1"/>
    <col min="1045" max="1045" width="2" style="6" customWidth="1"/>
    <col min="1046" max="1046" width="21" style="6" customWidth="1"/>
    <col min="1047" max="1047" width="2" style="6" customWidth="1"/>
    <col min="1048" max="1048" width="21" style="6" customWidth="1"/>
    <col min="1049" max="1049" width="1.5703125" style="6" customWidth="1"/>
    <col min="1050" max="1050" width="21" style="6" customWidth="1"/>
    <col min="1051" max="1051" width="5" style="6" customWidth="1"/>
    <col min="1052" max="1052" width="2" style="6" customWidth="1"/>
    <col min="1053" max="1053" width="15.140625" style="6" bestFit="1" customWidth="1"/>
    <col min="1054" max="1280" width="12.42578125" style="6"/>
    <col min="1281" max="1281" width="55.85546875" style="6" customWidth="1"/>
    <col min="1282" max="1282" width="2.28515625" style="6" customWidth="1"/>
    <col min="1283" max="1283" width="20.42578125" style="6" customWidth="1"/>
    <col min="1284" max="1284" width="1.140625" style="6" customWidth="1"/>
    <col min="1285" max="1285" width="20.28515625" style="6" customWidth="1"/>
    <col min="1286" max="1286" width="2.28515625" style="6" customWidth="1"/>
    <col min="1287" max="1287" width="20.42578125" style="6" customWidth="1"/>
    <col min="1288" max="1288" width="1.28515625" style="6" customWidth="1"/>
    <col min="1289" max="1289" width="20.28515625" style="6" customWidth="1"/>
    <col min="1290" max="1290" width="1.28515625" style="6" customWidth="1"/>
    <col min="1291" max="1291" width="20.28515625" style="6" customWidth="1"/>
    <col min="1292" max="1292" width="0" style="6" hidden="1" customWidth="1"/>
    <col min="1293" max="1293" width="2.140625" style="6" customWidth="1"/>
    <col min="1294" max="1294" width="21" style="6" customWidth="1"/>
    <col min="1295" max="1295" width="1.140625" style="6" customWidth="1"/>
    <col min="1296" max="1296" width="21" style="6" customWidth="1"/>
    <col min="1297" max="1297" width="1.5703125" style="6" customWidth="1"/>
    <col min="1298" max="1298" width="21" style="6" customWidth="1"/>
    <col min="1299" max="1299" width="2" style="6" customWidth="1"/>
    <col min="1300" max="1300" width="21" style="6" customWidth="1"/>
    <col min="1301" max="1301" width="2" style="6" customWidth="1"/>
    <col min="1302" max="1302" width="21" style="6" customWidth="1"/>
    <col min="1303" max="1303" width="2" style="6" customWidth="1"/>
    <col min="1304" max="1304" width="21" style="6" customWidth="1"/>
    <col min="1305" max="1305" width="1.5703125" style="6" customWidth="1"/>
    <col min="1306" max="1306" width="21" style="6" customWidth="1"/>
    <col min="1307" max="1307" width="5" style="6" customWidth="1"/>
    <col min="1308" max="1308" width="2" style="6" customWidth="1"/>
    <col min="1309" max="1309" width="15.140625" style="6" bestFit="1" customWidth="1"/>
    <col min="1310" max="1536" width="12.42578125" style="6"/>
    <col min="1537" max="1537" width="55.85546875" style="6" customWidth="1"/>
    <col min="1538" max="1538" width="2.28515625" style="6" customWidth="1"/>
    <col min="1539" max="1539" width="20.42578125" style="6" customWidth="1"/>
    <col min="1540" max="1540" width="1.140625" style="6" customWidth="1"/>
    <col min="1541" max="1541" width="20.28515625" style="6" customWidth="1"/>
    <col min="1542" max="1542" width="2.28515625" style="6" customWidth="1"/>
    <col min="1543" max="1543" width="20.42578125" style="6" customWidth="1"/>
    <col min="1544" max="1544" width="1.28515625" style="6" customWidth="1"/>
    <col min="1545" max="1545" width="20.28515625" style="6" customWidth="1"/>
    <col min="1546" max="1546" width="1.28515625" style="6" customWidth="1"/>
    <col min="1547" max="1547" width="20.28515625" style="6" customWidth="1"/>
    <col min="1548" max="1548" width="0" style="6" hidden="1" customWidth="1"/>
    <col min="1549" max="1549" width="2.140625" style="6" customWidth="1"/>
    <col min="1550" max="1550" width="21" style="6" customWidth="1"/>
    <col min="1551" max="1551" width="1.140625" style="6" customWidth="1"/>
    <col min="1552" max="1552" width="21" style="6" customWidth="1"/>
    <col min="1553" max="1553" width="1.5703125" style="6" customWidth="1"/>
    <col min="1554" max="1554" width="21" style="6" customWidth="1"/>
    <col min="1555" max="1555" width="2" style="6" customWidth="1"/>
    <col min="1556" max="1556" width="21" style="6" customWidth="1"/>
    <col min="1557" max="1557" width="2" style="6" customWidth="1"/>
    <col min="1558" max="1558" width="21" style="6" customWidth="1"/>
    <col min="1559" max="1559" width="2" style="6" customWidth="1"/>
    <col min="1560" max="1560" width="21" style="6" customWidth="1"/>
    <col min="1561" max="1561" width="1.5703125" style="6" customWidth="1"/>
    <col min="1562" max="1562" width="21" style="6" customWidth="1"/>
    <col min="1563" max="1563" width="5" style="6" customWidth="1"/>
    <col min="1564" max="1564" width="2" style="6" customWidth="1"/>
    <col min="1565" max="1565" width="15.140625" style="6" bestFit="1" customWidth="1"/>
    <col min="1566" max="1792" width="12.42578125" style="6"/>
    <col min="1793" max="1793" width="55.85546875" style="6" customWidth="1"/>
    <col min="1794" max="1794" width="2.28515625" style="6" customWidth="1"/>
    <col min="1795" max="1795" width="20.42578125" style="6" customWidth="1"/>
    <col min="1796" max="1796" width="1.140625" style="6" customWidth="1"/>
    <col min="1797" max="1797" width="20.28515625" style="6" customWidth="1"/>
    <col min="1798" max="1798" width="2.28515625" style="6" customWidth="1"/>
    <col min="1799" max="1799" width="20.42578125" style="6" customWidth="1"/>
    <col min="1800" max="1800" width="1.28515625" style="6" customWidth="1"/>
    <col min="1801" max="1801" width="20.28515625" style="6" customWidth="1"/>
    <col min="1802" max="1802" width="1.28515625" style="6" customWidth="1"/>
    <col min="1803" max="1803" width="20.28515625" style="6" customWidth="1"/>
    <col min="1804" max="1804" width="0" style="6" hidden="1" customWidth="1"/>
    <col min="1805" max="1805" width="2.140625" style="6" customWidth="1"/>
    <col min="1806" max="1806" width="21" style="6" customWidth="1"/>
    <col min="1807" max="1807" width="1.140625" style="6" customWidth="1"/>
    <col min="1808" max="1808" width="21" style="6" customWidth="1"/>
    <col min="1809" max="1809" width="1.5703125" style="6" customWidth="1"/>
    <col min="1810" max="1810" width="21" style="6" customWidth="1"/>
    <col min="1811" max="1811" width="2" style="6" customWidth="1"/>
    <col min="1812" max="1812" width="21" style="6" customWidth="1"/>
    <col min="1813" max="1813" width="2" style="6" customWidth="1"/>
    <col min="1814" max="1814" width="21" style="6" customWidth="1"/>
    <col min="1815" max="1815" width="2" style="6" customWidth="1"/>
    <col min="1816" max="1816" width="21" style="6" customWidth="1"/>
    <col min="1817" max="1817" width="1.5703125" style="6" customWidth="1"/>
    <col min="1818" max="1818" width="21" style="6" customWidth="1"/>
    <col min="1819" max="1819" width="5" style="6" customWidth="1"/>
    <col min="1820" max="1820" width="2" style="6" customWidth="1"/>
    <col min="1821" max="1821" width="15.140625" style="6" bestFit="1" customWidth="1"/>
    <col min="1822" max="2048" width="12.42578125" style="6"/>
    <col min="2049" max="2049" width="55.85546875" style="6" customWidth="1"/>
    <col min="2050" max="2050" width="2.28515625" style="6" customWidth="1"/>
    <col min="2051" max="2051" width="20.42578125" style="6" customWidth="1"/>
    <col min="2052" max="2052" width="1.140625" style="6" customWidth="1"/>
    <col min="2053" max="2053" width="20.28515625" style="6" customWidth="1"/>
    <col min="2054" max="2054" width="2.28515625" style="6" customWidth="1"/>
    <col min="2055" max="2055" width="20.42578125" style="6" customWidth="1"/>
    <col min="2056" max="2056" width="1.28515625" style="6" customWidth="1"/>
    <col min="2057" max="2057" width="20.28515625" style="6" customWidth="1"/>
    <col min="2058" max="2058" width="1.28515625" style="6" customWidth="1"/>
    <col min="2059" max="2059" width="20.28515625" style="6" customWidth="1"/>
    <col min="2060" max="2060" width="0" style="6" hidden="1" customWidth="1"/>
    <col min="2061" max="2061" width="2.140625" style="6" customWidth="1"/>
    <col min="2062" max="2062" width="21" style="6" customWidth="1"/>
    <col min="2063" max="2063" width="1.140625" style="6" customWidth="1"/>
    <col min="2064" max="2064" width="21" style="6" customWidth="1"/>
    <col min="2065" max="2065" width="1.5703125" style="6" customWidth="1"/>
    <col min="2066" max="2066" width="21" style="6" customWidth="1"/>
    <col min="2067" max="2067" width="2" style="6" customWidth="1"/>
    <col min="2068" max="2068" width="21" style="6" customWidth="1"/>
    <col min="2069" max="2069" width="2" style="6" customWidth="1"/>
    <col min="2070" max="2070" width="21" style="6" customWidth="1"/>
    <col min="2071" max="2071" width="2" style="6" customWidth="1"/>
    <col min="2072" max="2072" width="21" style="6" customWidth="1"/>
    <col min="2073" max="2073" width="1.5703125" style="6" customWidth="1"/>
    <col min="2074" max="2074" width="21" style="6" customWidth="1"/>
    <col min="2075" max="2075" width="5" style="6" customWidth="1"/>
    <col min="2076" max="2076" width="2" style="6" customWidth="1"/>
    <col min="2077" max="2077" width="15.140625" style="6" bestFit="1" customWidth="1"/>
    <col min="2078" max="2304" width="12.42578125" style="6"/>
    <col min="2305" max="2305" width="55.85546875" style="6" customWidth="1"/>
    <col min="2306" max="2306" width="2.28515625" style="6" customWidth="1"/>
    <col min="2307" max="2307" width="20.42578125" style="6" customWidth="1"/>
    <col min="2308" max="2308" width="1.140625" style="6" customWidth="1"/>
    <col min="2309" max="2309" width="20.28515625" style="6" customWidth="1"/>
    <col min="2310" max="2310" width="2.28515625" style="6" customWidth="1"/>
    <col min="2311" max="2311" width="20.42578125" style="6" customWidth="1"/>
    <col min="2312" max="2312" width="1.28515625" style="6" customWidth="1"/>
    <col min="2313" max="2313" width="20.28515625" style="6" customWidth="1"/>
    <col min="2314" max="2314" width="1.28515625" style="6" customWidth="1"/>
    <col min="2315" max="2315" width="20.28515625" style="6" customWidth="1"/>
    <col min="2316" max="2316" width="0" style="6" hidden="1" customWidth="1"/>
    <col min="2317" max="2317" width="2.140625" style="6" customWidth="1"/>
    <col min="2318" max="2318" width="21" style="6" customWidth="1"/>
    <col min="2319" max="2319" width="1.140625" style="6" customWidth="1"/>
    <col min="2320" max="2320" width="21" style="6" customWidth="1"/>
    <col min="2321" max="2321" width="1.5703125" style="6" customWidth="1"/>
    <col min="2322" max="2322" width="21" style="6" customWidth="1"/>
    <col min="2323" max="2323" width="2" style="6" customWidth="1"/>
    <col min="2324" max="2324" width="21" style="6" customWidth="1"/>
    <col min="2325" max="2325" width="2" style="6" customWidth="1"/>
    <col min="2326" max="2326" width="21" style="6" customWidth="1"/>
    <col min="2327" max="2327" width="2" style="6" customWidth="1"/>
    <col min="2328" max="2328" width="21" style="6" customWidth="1"/>
    <col min="2329" max="2329" width="1.5703125" style="6" customWidth="1"/>
    <col min="2330" max="2330" width="21" style="6" customWidth="1"/>
    <col min="2331" max="2331" width="5" style="6" customWidth="1"/>
    <col min="2332" max="2332" width="2" style="6" customWidth="1"/>
    <col min="2333" max="2333" width="15.140625" style="6" bestFit="1" customWidth="1"/>
    <col min="2334" max="2560" width="12.42578125" style="6"/>
    <col min="2561" max="2561" width="55.85546875" style="6" customWidth="1"/>
    <col min="2562" max="2562" width="2.28515625" style="6" customWidth="1"/>
    <col min="2563" max="2563" width="20.42578125" style="6" customWidth="1"/>
    <col min="2564" max="2564" width="1.140625" style="6" customWidth="1"/>
    <col min="2565" max="2565" width="20.28515625" style="6" customWidth="1"/>
    <col min="2566" max="2566" width="2.28515625" style="6" customWidth="1"/>
    <col min="2567" max="2567" width="20.42578125" style="6" customWidth="1"/>
    <col min="2568" max="2568" width="1.28515625" style="6" customWidth="1"/>
    <col min="2569" max="2569" width="20.28515625" style="6" customWidth="1"/>
    <col min="2570" max="2570" width="1.28515625" style="6" customWidth="1"/>
    <col min="2571" max="2571" width="20.28515625" style="6" customWidth="1"/>
    <col min="2572" max="2572" width="0" style="6" hidden="1" customWidth="1"/>
    <col min="2573" max="2573" width="2.140625" style="6" customWidth="1"/>
    <col min="2574" max="2574" width="21" style="6" customWidth="1"/>
    <col min="2575" max="2575" width="1.140625" style="6" customWidth="1"/>
    <col min="2576" max="2576" width="21" style="6" customWidth="1"/>
    <col min="2577" max="2577" width="1.5703125" style="6" customWidth="1"/>
    <col min="2578" max="2578" width="21" style="6" customWidth="1"/>
    <col min="2579" max="2579" width="2" style="6" customWidth="1"/>
    <col min="2580" max="2580" width="21" style="6" customWidth="1"/>
    <col min="2581" max="2581" width="2" style="6" customWidth="1"/>
    <col min="2582" max="2582" width="21" style="6" customWidth="1"/>
    <col min="2583" max="2583" width="2" style="6" customWidth="1"/>
    <col min="2584" max="2584" width="21" style="6" customWidth="1"/>
    <col min="2585" max="2585" width="1.5703125" style="6" customWidth="1"/>
    <col min="2586" max="2586" width="21" style="6" customWidth="1"/>
    <col min="2587" max="2587" width="5" style="6" customWidth="1"/>
    <col min="2588" max="2588" width="2" style="6" customWidth="1"/>
    <col min="2589" max="2589" width="15.140625" style="6" bestFit="1" customWidth="1"/>
    <col min="2590" max="2816" width="12.42578125" style="6"/>
    <col min="2817" max="2817" width="55.85546875" style="6" customWidth="1"/>
    <col min="2818" max="2818" width="2.28515625" style="6" customWidth="1"/>
    <col min="2819" max="2819" width="20.42578125" style="6" customWidth="1"/>
    <col min="2820" max="2820" width="1.140625" style="6" customWidth="1"/>
    <col min="2821" max="2821" width="20.28515625" style="6" customWidth="1"/>
    <col min="2822" max="2822" width="2.28515625" style="6" customWidth="1"/>
    <col min="2823" max="2823" width="20.42578125" style="6" customWidth="1"/>
    <col min="2824" max="2824" width="1.28515625" style="6" customWidth="1"/>
    <col min="2825" max="2825" width="20.28515625" style="6" customWidth="1"/>
    <col min="2826" max="2826" width="1.28515625" style="6" customWidth="1"/>
    <col min="2827" max="2827" width="20.28515625" style="6" customWidth="1"/>
    <col min="2828" max="2828" width="0" style="6" hidden="1" customWidth="1"/>
    <col min="2829" max="2829" width="2.140625" style="6" customWidth="1"/>
    <col min="2830" max="2830" width="21" style="6" customWidth="1"/>
    <col min="2831" max="2831" width="1.140625" style="6" customWidth="1"/>
    <col min="2832" max="2832" width="21" style="6" customWidth="1"/>
    <col min="2833" max="2833" width="1.5703125" style="6" customWidth="1"/>
    <col min="2834" max="2834" width="21" style="6" customWidth="1"/>
    <col min="2835" max="2835" width="2" style="6" customWidth="1"/>
    <col min="2836" max="2836" width="21" style="6" customWidth="1"/>
    <col min="2837" max="2837" width="2" style="6" customWidth="1"/>
    <col min="2838" max="2838" width="21" style="6" customWidth="1"/>
    <col min="2839" max="2839" width="2" style="6" customWidth="1"/>
    <col min="2840" max="2840" width="21" style="6" customWidth="1"/>
    <col min="2841" max="2841" width="1.5703125" style="6" customWidth="1"/>
    <col min="2842" max="2842" width="21" style="6" customWidth="1"/>
    <col min="2843" max="2843" width="5" style="6" customWidth="1"/>
    <col min="2844" max="2844" width="2" style="6" customWidth="1"/>
    <col min="2845" max="2845" width="15.140625" style="6" bestFit="1" customWidth="1"/>
    <col min="2846" max="3072" width="12.42578125" style="6"/>
    <col min="3073" max="3073" width="55.85546875" style="6" customWidth="1"/>
    <col min="3074" max="3074" width="2.28515625" style="6" customWidth="1"/>
    <col min="3075" max="3075" width="20.42578125" style="6" customWidth="1"/>
    <col min="3076" max="3076" width="1.140625" style="6" customWidth="1"/>
    <col min="3077" max="3077" width="20.28515625" style="6" customWidth="1"/>
    <col min="3078" max="3078" width="2.28515625" style="6" customWidth="1"/>
    <col min="3079" max="3079" width="20.42578125" style="6" customWidth="1"/>
    <col min="3080" max="3080" width="1.28515625" style="6" customWidth="1"/>
    <col min="3081" max="3081" width="20.28515625" style="6" customWidth="1"/>
    <col min="3082" max="3082" width="1.28515625" style="6" customWidth="1"/>
    <col min="3083" max="3083" width="20.28515625" style="6" customWidth="1"/>
    <col min="3084" max="3084" width="0" style="6" hidden="1" customWidth="1"/>
    <col min="3085" max="3085" width="2.140625" style="6" customWidth="1"/>
    <col min="3086" max="3086" width="21" style="6" customWidth="1"/>
    <col min="3087" max="3087" width="1.140625" style="6" customWidth="1"/>
    <col min="3088" max="3088" width="21" style="6" customWidth="1"/>
    <col min="3089" max="3089" width="1.5703125" style="6" customWidth="1"/>
    <col min="3090" max="3090" width="21" style="6" customWidth="1"/>
    <col min="3091" max="3091" width="2" style="6" customWidth="1"/>
    <col min="3092" max="3092" width="21" style="6" customWidth="1"/>
    <col min="3093" max="3093" width="2" style="6" customWidth="1"/>
    <col min="3094" max="3094" width="21" style="6" customWidth="1"/>
    <col min="3095" max="3095" width="2" style="6" customWidth="1"/>
    <col min="3096" max="3096" width="21" style="6" customWidth="1"/>
    <col min="3097" max="3097" width="1.5703125" style="6" customWidth="1"/>
    <col min="3098" max="3098" width="21" style="6" customWidth="1"/>
    <col min="3099" max="3099" width="5" style="6" customWidth="1"/>
    <col min="3100" max="3100" width="2" style="6" customWidth="1"/>
    <col min="3101" max="3101" width="15.140625" style="6" bestFit="1" customWidth="1"/>
    <col min="3102" max="3328" width="12.42578125" style="6"/>
    <col min="3329" max="3329" width="55.85546875" style="6" customWidth="1"/>
    <col min="3330" max="3330" width="2.28515625" style="6" customWidth="1"/>
    <col min="3331" max="3331" width="20.42578125" style="6" customWidth="1"/>
    <col min="3332" max="3332" width="1.140625" style="6" customWidth="1"/>
    <col min="3333" max="3333" width="20.28515625" style="6" customWidth="1"/>
    <col min="3334" max="3334" width="2.28515625" style="6" customWidth="1"/>
    <col min="3335" max="3335" width="20.42578125" style="6" customWidth="1"/>
    <col min="3336" max="3336" width="1.28515625" style="6" customWidth="1"/>
    <col min="3337" max="3337" width="20.28515625" style="6" customWidth="1"/>
    <col min="3338" max="3338" width="1.28515625" style="6" customWidth="1"/>
    <col min="3339" max="3339" width="20.28515625" style="6" customWidth="1"/>
    <col min="3340" max="3340" width="0" style="6" hidden="1" customWidth="1"/>
    <col min="3341" max="3341" width="2.140625" style="6" customWidth="1"/>
    <col min="3342" max="3342" width="21" style="6" customWidth="1"/>
    <col min="3343" max="3343" width="1.140625" style="6" customWidth="1"/>
    <col min="3344" max="3344" width="21" style="6" customWidth="1"/>
    <col min="3345" max="3345" width="1.5703125" style="6" customWidth="1"/>
    <col min="3346" max="3346" width="21" style="6" customWidth="1"/>
    <col min="3347" max="3347" width="2" style="6" customWidth="1"/>
    <col min="3348" max="3348" width="21" style="6" customWidth="1"/>
    <col min="3349" max="3349" width="2" style="6" customWidth="1"/>
    <col min="3350" max="3350" width="21" style="6" customWidth="1"/>
    <col min="3351" max="3351" width="2" style="6" customWidth="1"/>
    <col min="3352" max="3352" width="21" style="6" customWidth="1"/>
    <col min="3353" max="3353" width="1.5703125" style="6" customWidth="1"/>
    <col min="3354" max="3354" width="21" style="6" customWidth="1"/>
    <col min="3355" max="3355" width="5" style="6" customWidth="1"/>
    <col min="3356" max="3356" width="2" style="6" customWidth="1"/>
    <col min="3357" max="3357" width="15.140625" style="6" bestFit="1" customWidth="1"/>
    <col min="3358" max="3584" width="12.42578125" style="6"/>
    <col min="3585" max="3585" width="55.85546875" style="6" customWidth="1"/>
    <col min="3586" max="3586" width="2.28515625" style="6" customWidth="1"/>
    <col min="3587" max="3587" width="20.42578125" style="6" customWidth="1"/>
    <col min="3588" max="3588" width="1.140625" style="6" customWidth="1"/>
    <col min="3589" max="3589" width="20.28515625" style="6" customWidth="1"/>
    <col min="3590" max="3590" width="2.28515625" style="6" customWidth="1"/>
    <col min="3591" max="3591" width="20.42578125" style="6" customWidth="1"/>
    <col min="3592" max="3592" width="1.28515625" style="6" customWidth="1"/>
    <col min="3593" max="3593" width="20.28515625" style="6" customWidth="1"/>
    <col min="3594" max="3594" width="1.28515625" style="6" customWidth="1"/>
    <col min="3595" max="3595" width="20.28515625" style="6" customWidth="1"/>
    <col min="3596" max="3596" width="0" style="6" hidden="1" customWidth="1"/>
    <col min="3597" max="3597" width="2.140625" style="6" customWidth="1"/>
    <col min="3598" max="3598" width="21" style="6" customWidth="1"/>
    <col min="3599" max="3599" width="1.140625" style="6" customWidth="1"/>
    <col min="3600" max="3600" width="21" style="6" customWidth="1"/>
    <col min="3601" max="3601" width="1.5703125" style="6" customWidth="1"/>
    <col min="3602" max="3602" width="21" style="6" customWidth="1"/>
    <col min="3603" max="3603" width="2" style="6" customWidth="1"/>
    <col min="3604" max="3604" width="21" style="6" customWidth="1"/>
    <col min="3605" max="3605" width="2" style="6" customWidth="1"/>
    <col min="3606" max="3606" width="21" style="6" customWidth="1"/>
    <col min="3607" max="3607" width="2" style="6" customWidth="1"/>
    <col min="3608" max="3608" width="21" style="6" customWidth="1"/>
    <col min="3609" max="3609" width="1.5703125" style="6" customWidth="1"/>
    <col min="3610" max="3610" width="21" style="6" customWidth="1"/>
    <col min="3611" max="3611" width="5" style="6" customWidth="1"/>
    <col min="3612" max="3612" width="2" style="6" customWidth="1"/>
    <col min="3613" max="3613" width="15.140625" style="6" bestFit="1" customWidth="1"/>
    <col min="3614" max="3840" width="12.42578125" style="6"/>
    <col min="3841" max="3841" width="55.85546875" style="6" customWidth="1"/>
    <col min="3842" max="3842" width="2.28515625" style="6" customWidth="1"/>
    <col min="3843" max="3843" width="20.42578125" style="6" customWidth="1"/>
    <col min="3844" max="3844" width="1.140625" style="6" customWidth="1"/>
    <col min="3845" max="3845" width="20.28515625" style="6" customWidth="1"/>
    <col min="3846" max="3846" width="2.28515625" style="6" customWidth="1"/>
    <col min="3847" max="3847" width="20.42578125" style="6" customWidth="1"/>
    <col min="3848" max="3848" width="1.28515625" style="6" customWidth="1"/>
    <col min="3849" max="3849" width="20.28515625" style="6" customWidth="1"/>
    <col min="3850" max="3850" width="1.28515625" style="6" customWidth="1"/>
    <col min="3851" max="3851" width="20.28515625" style="6" customWidth="1"/>
    <col min="3852" max="3852" width="0" style="6" hidden="1" customWidth="1"/>
    <col min="3853" max="3853" width="2.140625" style="6" customWidth="1"/>
    <col min="3854" max="3854" width="21" style="6" customWidth="1"/>
    <col min="3855" max="3855" width="1.140625" style="6" customWidth="1"/>
    <col min="3856" max="3856" width="21" style="6" customWidth="1"/>
    <col min="3857" max="3857" width="1.5703125" style="6" customWidth="1"/>
    <col min="3858" max="3858" width="21" style="6" customWidth="1"/>
    <col min="3859" max="3859" width="2" style="6" customWidth="1"/>
    <col min="3860" max="3860" width="21" style="6" customWidth="1"/>
    <col min="3861" max="3861" width="2" style="6" customWidth="1"/>
    <col min="3862" max="3862" width="21" style="6" customWidth="1"/>
    <col min="3863" max="3863" width="2" style="6" customWidth="1"/>
    <col min="3864" max="3864" width="21" style="6" customWidth="1"/>
    <col min="3865" max="3865" width="1.5703125" style="6" customWidth="1"/>
    <col min="3866" max="3866" width="21" style="6" customWidth="1"/>
    <col min="3867" max="3867" width="5" style="6" customWidth="1"/>
    <col min="3868" max="3868" width="2" style="6" customWidth="1"/>
    <col min="3869" max="3869" width="15.140625" style="6" bestFit="1" customWidth="1"/>
    <col min="3870" max="4096" width="12.42578125" style="6"/>
    <col min="4097" max="4097" width="55.85546875" style="6" customWidth="1"/>
    <col min="4098" max="4098" width="2.28515625" style="6" customWidth="1"/>
    <col min="4099" max="4099" width="20.42578125" style="6" customWidth="1"/>
    <col min="4100" max="4100" width="1.140625" style="6" customWidth="1"/>
    <col min="4101" max="4101" width="20.28515625" style="6" customWidth="1"/>
    <col min="4102" max="4102" width="2.28515625" style="6" customWidth="1"/>
    <col min="4103" max="4103" width="20.42578125" style="6" customWidth="1"/>
    <col min="4104" max="4104" width="1.28515625" style="6" customWidth="1"/>
    <col min="4105" max="4105" width="20.28515625" style="6" customWidth="1"/>
    <col min="4106" max="4106" width="1.28515625" style="6" customWidth="1"/>
    <col min="4107" max="4107" width="20.28515625" style="6" customWidth="1"/>
    <col min="4108" max="4108" width="0" style="6" hidden="1" customWidth="1"/>
    <col min="4109" max="4109" width="2.140625" style="6" customWidth="1"/>
    <col min="4110" max="4110" width="21" style="6" customWidth="1"/>
    <col min="4111" max="4111" width="1.140625" style="6" customWidth="1"/>
    <col min="4112" max="4112" width="21" style="6" customWidth="1"/>
    <col min="4113" max="4113" width="1.5703125" style="6" customWidth="1"/>
    <col min="4114" max="4114" width="21" style="6" customWidth="1"/>
    <col min="4115" max="4115" width="2" style="6" customWidth="1"/>
    <col min="4116" max="4116" width="21" style="6" customWidth="1"/>
    <col min="4117" max="4117" width="2" style="6" customWidth="1"/>
    <col min="4118" max="4118" width="21" style="6" customWidth="1"/>
    <col min="4119" max="4119" width="2" style="6" customWidth="1"/>
    <col min="4120" max="4120" width="21" style="6" customWidth="1"/>
    <col min="4121" max="4121" width="1.5703125" style="6" customWidth="1"/>
    <col min="4122" max="4122" width="21" style="6" customWidth="1"/>
    <col min="4123" max="4123" width="5" style="6" customWidth="1"/>
    <col min="4124" max="4124" width="2" style="6" customWidth="1"/>
    <col min="4125" max="4125" width="15.140625" style="6" bestFit="1" customWidth="1"/>
    <col min="4126" max="4352" width="12.42578125" style="6"/>
    <col min="4353" max="4353" width="55.85546875" style="6" customWidth="1"/>
    <col min="4354" max="4354" width="2.28515625" style="6" customWidth="1"/>
    <col min="4355" max="4355" width="20.42578125" style="6" customWidth="1"/>
    <col min="4356" max="4356" width="1.140625" style="6" customWidth="1"/>
    <col min="4357" max="4357" width="20.28515625" style="6" customWidth="1"/>
    <col min="4358" max="4358" width="2.28515625" style="6" customWidth="1"/>
    <col min="4359" max="4359" width="20.42578125" style="6" customWidth="1"/>
    <col min="4360" max="4360" width="1.28515625" style="6" customWidth="1"/>
    <col min="4361" max="4361" width="20.28515625" style="6" customWidth="1"/>
    <col min="4362" max="4362" width="1.28515625" style="6" customWidth="1"/>
    <col min="4363" max="4363" width="20.28515625" style="6" customWidth="1"/>
    <col min="4364" max="4364" width="0" style="6" hidden="1" customWidth="1"/>
    <col min="4365" max="4365" width="2.140625" style="6" customWidth="1"/>
    <col min="4366" max="4366" width="21" style="6" customWidth="1"/>
    <col min="4367" max="4367" width="1.140625" style="6" customWidth="1"/>
    <col min="4368" max="4368" width="21" style="6" customWidth="1"/>
    <col min="4369" max="4369" width="1.5703125" style="6" customWidth="1"/>
    <col min="4370" max="4370" width="21" style="6" customWidth="1"/>
    <col min="4371" max="4371" width="2" style="6" customWidth="1"/>
    <col min="4372" max="4372" width="21" style="6" customWidth="1"/>
    <col min="4373" max="4373" width="2" style="6" customWidth="1"/>
    <col min="4374" max="4374" width="21" style="6" customWidth="1"/>
    <col min="4375" max="4375" width="2" style="6" customWidth="1"/>
    <col min="4376" max="4376" width="21" style="6" customWidth="1"/>
    <col min="4377" max="4377" width="1.5703125" style="6" customWidth="1"/>
    <col min="4378" max="4378" width="21" style="6" customWidth="1"/>
    <col min="4379" max="4379" width="5" style="6" customWidth="1"/>
    <col min="4380" max="4380" width="2" style="6" customWidth="1"/>
    <col min="4381" max="4381" width="15.140625" style="6" bestFit="1" customWidth="1"/>
    <col min="4382" max="4608" width="12.42578125" style="6"/>
    <col min="4609" max="4609" width="55.85546875" style="6" customWidth="1"/>
    <col min="4610" max="4610" width="2.28515625" style="6" customWidth="1"/>
    <col min="4611" max="4611" width="20.42578125" style="6" customWidth="1"/>
    <col min="4612" max="4612" width="1.140625" style="6" customWidth="1"/>
    <col min="4613" max="4613" width="20.28515625" style="6" customWidth="1"/>
    <col min="4614" max="4614" width="2.28515625" style="6" customWidth="1"/>
    <col min="4615" max="4615" width="20.42578125" style="6" customWidth="1"/>
    <col min="4616" max="4616" width="1.28515625" style="6" customWidth="1"/>
    <col min="4617" max="4617" width="20.28515625" style="6" customWidth="1"/>
    <col min="4618" max="4618" width="1.28515625" style="6" customWidth="1"/>
    <col min="4619" max="4619" width="20.28515625" style="6" customWidth="1"/>
    <col min="4620" max="4620" width="0" style="6" hidden="1" customWidth="1"/>
    <col min="4621" max="4621" width="2.140625" style="6" customWidth="1"/>
    <col min="4622" max="4622" width="21" style="6" customWidth="1"/>
    <col min="4623" max="4623" width="1.140625" style="6" customWidth="1"/>
    <col min="4624" max="4624" width="21" style="6" customWidth="1"/>
    <col min="4625" max="4625" width="1.5703125" style="6" customWidth="1"/>
    <col min="4626" max="4626" width="21" style="6" customWidth="1"/>
    <col min="4627" max="4627" width="2" style="6" customWidth="1"/>
    <col min="4628" max="4628" width="21" style="6" customWidth="1"/>
    <col min="4629" max="4629" width="2" style="6" customWidth="1"/>
    <col min="4630" max="4630" width="21" style="6" customWidth="1"/>
    <col min="4631" max="4631" width="2" style="6" customWidth="1"/>
    <col min="4632" max="4632" width="21" style="6" customWidth="1"/>
    <col min="4633" max="4633" width="1.5703125" style="6" customWidth="1"/>
    <col min="4634" max="4634" width="21" style="6" customWidth="1"/>
    <col min="4635" max="4635" width="5" style="6" customWidth="1"/>
    <col min="4636" max="4636" width="2" style="6" customWidth="1"/>
    <col min="4637" max="4637" width="15.140625" style="6" bestFit="1" customWidth="1"/>
    <col min="4638" max="4864" width="12.42578125" style="6"/>
    <col min="4865" max="4865" width="55.85546875" style="6" customWidth="1"/>
    <col min="4866" max="4866" width="2.28515625" style="6" customWidth="1"/>
    <col min="4867" max="4867" width="20.42578125" style="6" customWidth="1"/>
    <col min="4868" max="4868" width="1.140625" style="6" customWidth="1"/>
    <col min="4869" max="4869" width="20.28515625" style="6" customWidth="1"/>
    <col min="4870" max="4870" width="2.28515625" style="6" customWidth="1"/>
    <col min="4871" max="4871" width="20.42578125" style="6" customWidth="1"/>
    <col min="4872" max="4872" width="1.28515625" style="6" customWidth="1"/>
    <col min="4873" max="4873" width="20.28515625" style="6" customWidth="1"/>
    <col min="4874" max="4874" width="1.28515625" style="6" customWidth="1"/>
    <col min="4875" max="4875" width="20.28515625" style="6" customWidth="1"/>
    <col min="4876" max="4876" width="0" style="6" hidden="1" customWidth="1"/>
    <col min="4877" max="4877" width="2.140625" style="6" customWidth="1"/>
    <col min="4878" max="4878" width="21" style="6" customWidth="1"/>
    <col min="4879" max="4879" width="1.140625" style="6" customWidth="1"/>
    <col min="4880" max="4880" width="21" style="6" customWidth="1"/>
    <col min="4881" max="4881" width="1.5703125" style="6" customWidth="1"/>
    <col min="4882" max="4882" width="21" style="6" customWidth="1"/>
    <col min="4883" max="4883" width="2" style="6" customWidth="1"/>
    <col min="4884" max="4884" width="21" style="6" customWidth="1"/>
    <col min="4885" max="4885" width="2" style="6" customWidth="1"/>
    <col min="4886" max="4886" width="21" style="6" customWidth="1"/>
    <col min="4887" max="4887" width="2" style="6" customWidth="1"/>
    <col min="4888" max="4888" width="21" style="6" customWidth="1"/>
    <col min="4889" max="4889" width="1.5703125" style="6" customWidth="1"/>
    <col min="4890" max="4890" width="21" style="6" customWidth="1"/>
    <col min="4891" max="4891" width="5" style="6" customWidth="1"/>
    <col min="4892" max="4892" width="2" style="6" customWidth="1"/>
    <col min="4893" max="4893" width="15.140625" style="6" bestFit="1" customWidth="1"/>
    <col min="4894" max="5120" width="12.42578125" style="6"/>
    <col min="5121" max="5121" width="55.85546875" style="6" customWidth="1"/>
    <col min="5122" max="5122" width="2.28515625" style="6" customWidth="1"/>
    <col min="5123" max="5123" width="20.42578125" style="6" customWidth="1"/>
    <col min="5124" max="5124" width="1.140625" style="6" customWidth="1"/>
    <col min="5125" max="5125" width="20.28515625" style="6" customWidth="1"/>
    <col min="5126" max="5126" width="2.28515625" style="6" customWidth="1"/>
    <col min="5127" max="5127" width="20.42578125" style="6" customWidth="1"/>
    <col min="5128" max="5128" width="1.28515625" style="6" customWidth="1"/>
    <col min="5129" max="5129" width="20.28515625" style="6" customWidth="1"/>
    <col min="5130" max="5130" width="1.28515625" style="6" customWidth="1"/>
    <col min="5131" max="5131" width="20.28515625" style="6" customWidth="1"/>
    <col min="5132" max="5132" width="0" style="6" hidden="1" customWidth="1"/>
    <col min="5133" max="5133" width="2.140625" style="6" customWidth="1"/>
    <col min="5134" max="5134" width="21" style="6" customWidth="1"/>
    <col min="5135" max="5135" width="1.140625" style="6" customWidth="1"/>
    <col min="5136" max="5136" width="21" style="6" customWidth="1"/>
    <col min="5137" max="5137" width="1.5703125" style="6" customWidth="1"/>
    <col min="5138" max="5138" width="21" style="6" customWidth="1"/>
    <col min="5139" max="5139" width="2" style="6" customWidth="1"/>
    <col min="5140" max="5140" width="21" style="6" customWidth="1"/>
    <col min="5141" max="5141" width="2" style="6" customWidth="1"/>
    <col min="5142" max="5142" width="21" style="6" customWidth="1"/>
    <col min="5143" max="5143" width="2" style="6" customWidth="1"/>
    <col min="5144" max="5144" width="21" style="6" customWidth="1"/>
    <col min="5145" max="5145" width="1.5703125" style="6" customWidth="1"/>
    <col min="5146" max="5146" width="21" style="6" customWidth="1"/>
    <col min="5147" max="5147" width="5" style="6" customWidth="1"/>
    <col min="5148" max="5148" width="2" style="6" customWidth="1"/>
    <col min="5149" max="5149" width="15.140625" style="6" bestFit="1" customWidth="1"/>
    <col min="5150" max="5376" width="12.42578125" style="6"/>
    <col min="5377" max="5377" width="55.85546875" style="6" customWidth="1"/>
    <col min="5378" max="5378" width="2.28515625" style="6" customWidth="1"/>
    <col min="5379" max="5379" width="20.42578125" style="6" customWidth="1"/>
    <col min="5380" max="5380" width="1.140625" style="6" customWidth="1"/>
    <col min="5381" max="5381" width="20.28515625" style="6" customWidth="1"/>
    <col min="5382" max="5382" width="2.28515625" style="6" customWidth="1"/>
    <col min="5383" max="5383" width="20.42578125" style="6" customWidth="1"/>
    <col min="5384" max="5384" width="1.28515625" style="6" customWidth="1"/>
    <col min="5385" max="5385" width="20.28515625" style="6" customWidth="1"/>
    <col min="5386" max="5386" width="1.28515625" style="6" customWidth="1"/>
    <col min="5387" max="5387" width="20.28515625" style="6" customWidth="1"/>
    <col min="5388" max="5388" width="0" style="6" hidden="1" customWidth="1"/>
    <col min="5389" max="5389" width="2.140625" style="6" customWidth="1"/>
    <col min="5390" max="5390" width="21" style="6" customWidth="1"/>
    <col min="5391" max="5391" width="1.140625" style="6" customWidth="1"/>
    <col min="5392" max="5392" width="21" style="6" customWidth="1"/>
    <col min="5393" max="5393" width="1.5703125" style="6" customWidth="1"/>
    <col min="5394" max="5394" width="21" style="6" customWidth="1"/>
    <col min="5395" max="5395" width="2" style="6" customWidth="1"/>
    <col min="5396" max="5396" width="21" style="6" customWidth="1"/>
    <col min="5397" max="5397" width="2" style="6" customWidth="1"/>
    <col min="5398" max="5398" width="21" style="6" customWidth="1"/>
    <col min="5399" max="5399" width="2" style="6" customWidth="1"/>
    <col min="5400" max="5400" width="21" style="6" customWidth="1"/>
    <col min="5401" max="5401" width="1.5703125" style="6" customWidth="1"/>
    <col min="5402" max="5402" width="21" style="6" customWidth="1"/>
    <col min="5403" max="5403" width="5" style="6" customWidth="1"/>
    <col min="5404" max="5404" width="2" style="6" customWidth="1"/>
    <col min="5405" max="5405" width="15.140625" style="6" bestFit="1" customWidth="1"/>
    <col min="5406" max="5632" width="12.42578125" style="6"/>
    <col min="5633" max="5633" width="55.85546875" style="6" customWidth="1"/>
    <col min="5634" max="5634" width="2.28515625" style="6" customWidth="1"/>
    <col min="5635" max="5635" width="20.42578125" style="6" customWidth="1"/>
    <col min="5636" max="5636" width="1.140625" style="6" customWidth="1"/>
    <col min="5637" max="5637" width="20.28515625" style="6" customWidth="1"/>
    <col min="5638" max="5638" width="2.28515625" style="6" customWidth="1"/>
    <col min="5639" max="5639" width="20.42578125" style="6" customWidth="1"/>
    <col min="5640" max="5640" width="1.28515625" style="6" customWidth="1"/>
    <col min="5641" max="5641" width="20.28515625" style="6" customWidth="1"/>
    <col min="5642" max="5642" width="1.28515625" style="6" customWidth="1"/>
    <col min="5643" max="5643" width="20.28515625" style="6" customWidth="1"/>
    <col min="5644" max="5644" width="0" style="6" hidden="1" customWidth="1"/>
    <col min="5645" max="5645" width="2.140625" style="6" customWidth="1"/>
    <col min="5646" max="5646" width="21" style="6" customWidth="1"/>
    <col min="5647" max="5647" width="1.140625" style="6" customWidth="1"/>
    <col min="5648" max="5648" width="21" style="6" customWidth="1"/>
    <col min="5649" max="5649" width="1.5703125" style="6" customWidth="1"/>
    <col min="5650" max="5650" width="21" style="6" customWidth="1"/>
    <col min="5651" max="5651" width="2" style="6" customWidth="1"/>
    <col min="5652" max="5652" width="21" style="6" customWidth="1"/>
    <col min="5653" max="5653" width="2" style="6" customWidth="1"/>
    <col min="5654" max="5654" width="21" style="6" customWidth="1"/>
    <col min="5655" max="5655" width="2" style="6" customWidth="1"/>
    <col min="5656" max="5656" width="21" style="6" customWidth="1"/>
    <col min="5657" max="5657" width="1.5703125" style="6" customWidth="1"/>
    <col min="5658" max="5658" width="21" style="6" customWidth="1"/>
    <col min="5659" max="5659" width="5" style="6" customWidth="1"/>
    <col min="5660" max="5660" width="2" style="6" customWidth="1"/>
    <col min="5661" max="5661" width="15.140625" style="6" bestFit="1" customWidth="1"/>
    <col min="5662" max="5888" width="12.42578125" style="6"/>
    <col min="5889" max="5889" width="55.85546875" style="6" customWidth="1"/>
    <col min="5890" max="5890" width="2.28515625" style="6" customWidth="1"/>
    <col min="5891" max="5891" width="20.42578125" style="6" customWidth="1"/>
    <col min="5892" max="5892" width="1.140625" style="6" customWidth="1"/>
    <col min="5893" max="5893" width="20.28515625" style="6" customWidth="1"/>
    <col min="5894" max="5894" width="2.28515625" style="6" customWidth="1"/>
    <col min="5895" max="5895" width="20.42578125" style="6" customWidth="1"/>
    <col min="5896" max="5896" width="1.28515625" style="6" customWidth="1"/>
    <col min="5897" max="5897" width="20.28515625" style="6" customWidth="1"/>
    <col min="5898" max="5898" width="1.28515625" style="6" customWidth="1"/>
    <col min="5899" max="5899" width="20.28515625" style="6" customWidth="1"/>
    <col min="5900" max="5900" width="0" style="6" hidden="1" customWidth="1"/>
    <col min="5901" max="5901" width="2.140625" style="6" customWidth="1"/>
    <col min="5902" max="5902" width="21" style="6" customWidth="1"/>
    <col min="5903" max="5903" width="1.140625" style="6" customWidth="1"/>
    <col min="5904" max="5904" width="21" style="6" customWidth="1"/>
    <col min="5905" max="5905" width="1.5703125" style="6" customWidth="1"/>
    <col min="5906" max="5906" width="21" style="6" customWidth="1"/>
    <col min="5907" max="5907" width="2" style="6" customWidth="1"/>
    <col min="5908" max="5908" width="21" style="6" customWidth="1"/>
    <col min="5909" max="5909" width="2" style="6" customWidth="1"/>
    <col min="5910" max="5910" width="21" style="6" customWidth="1"/>
    <col min="5911" max="5911" width="2" style="6" customWidth="1"/>
    <col min="5912" max="5912" width="21" style="6" customWidth="1"/>
    <col min="5913" max="5913" width="1.5703125" style="6" customWidth="1"/>
    <col min="5914" max="5914" width="21" style="6" customWidth="1"/>
    <col min="5915" max="5915" width="5" style="6" customWidth="1"/>
    <col min="5916" max="5916" width="2" style="6" customWidth="1"/>
    <col min="5917" max="5917" width="15.140625" style="6" bestFit="1" customWidth="1"/>
    <col min="5918" max="6144" width="12.42578125" style="6"/>
    <col min="6145" max="6145" width="55.85546875" style="6" customWidth="1"/>
    <col min="6146" max="6146" width="2.28515625" style="6" customWidth="1"/>
    <col min="6147" max="6147" width="20.42578125" style="6" customWidth="1"/>
    <col min="6148" max="6148" width="1.140625" style="6" customWidth="1"/>
    <col min="6149" max="6149" width="20.28515625" style="6" customWidth="1"/>
    <col min="6150" max="6150" width="2.28515625" style="6" customWidth="1"/>
    <col min="6151" max="6151" width="20.42578125" style="6" customWidth="1"/>
    <col min="6152" max="6152" width="1.28515625" style="6" customWidth="1"/>
    <col min="6153" max="6153" width="20.28515625" style="6" customWidth="1"/>
    <col min="6154" max="6154" width="1.28515625" style="6" customWidth="1"/>
    <col min="6155" max="6155" width="20.28515625" style="6" customWidth="1"/>
    <col min="6156" max="6156" width="0" style="6" hidden="1" customWidth="1"/>
    <col min="6157" max="6157" width="2.140625" style="6" customWidth="1"/>
    <col min="6158" max="6158" width="21" style="6" customWidth="1"/>
    <col min="6159" max="6159" width="1.140625" style="6" customWidth="1"/>
    <col min="6160" max="6160" width="21" style="6" customWidth="1"/>
    <col min="6161" max="6161" width="1.5703125" style="6" customWidth="1"/>
    <col min="6162" max="6162" width="21" style="6" customWidth="1"/>
    <col min="6163" max="6163" width="2" style="6" customWidth="1"/>
    <col min="6164" max="6164" width="21" style="6" customWidth="1"/>
    <col min="6165" max="6165" width="2" style="6" customWidth="1"/>
    <col min="6166" max="6166" width="21" style="6" customWidth="1"/>
    <col min="6167" max="6167" width="2" style="6" customWidth="1"/>
    <col min="6168" max="6168" width="21" style="6" customWidth="1"/>
    <col min="6169" max="6169" width="1.5703125" style="6" customWidth="1"/>
    <col min="6170" max="6170" width="21" style="6" customWidth="1"/>
    <col min="6171" max="6171" width="5" style="6" customWidth="1"/>
    <col min="6172" max="6172" width="2" style="6" customWidth="1"/>
    <col min="6173" max="6173" width="15.140625" style="6" bestFit="1" customWidth="1"/>
    <col min="6174" max="6400" width="12.42578125" style="6"/>
    <col min="6401" max="6401" width="55.85546875" style="6" customWidth="1"/>
    <col min="6402" max="6402" width="2.28515625" style="6" customWidth="1"/>
    <col min="6403" max="6403" width="20.42578125" style="6" customWidth="1"/>
    <col min="6404" max="6404" width="1.140625" style="6" customWidth="1"/>
    <col min="6405" max="6405" width="20.28515625" style="6" customWidth="1"/>
    <col min="6406" max="6406" width="2.28515625" style="6" customWidth="1"/>
    <col min="6407" max="6407" width="20.42578125" style="6" customWidth="1"/>
    <col min="6408" max="6408" width="1.28515625" style="6" customWidth="1"/>
    <col min="6409" max="6409" width="20.28515625" style="6" customWidth="1"/>
    <col min="6410" max="6410" width="1.28515625" style="6" customWidth="1"/>
    <col min="6411" max="6411" width="20.28515625" style="6" customWidth="1"/>
    <col min="6412" max="6412" width="0" style="6" hidden="1" customWidth="1"/>
    <col min="6413" max="6413" width="2.140625" style="6" customWidth="1"/>
    <col min="6414" max="6414" width="21" style="6" customWidth="1"/>
    <col min="6415" max="6415" width="1.140625" style="6" customWidth="1"/>
    <col min="6416" max="6416" width="21" style="6" customWidth="1"/>
    <col min="6417" max="6417" width="1.5703125" style="6" customWidth="1"/>
    <col min="6418" max="6418" width="21" style="6" customWidth="1"/>
    <col min="6419" max="6419" width="2" style="6" customWidth="1"/>
    <col min="6420" max="6420" width="21" style="6" customWidth="1"/>
    <col min="6421" max="6421" width="2" style="6" customWidth="1"/>
    <col min="6422" max="6422" width="21" style="6" customWidth="1"/>
    <col min="6423" max="6423" width="2" style="6" customWidth="1"/>
    <col min="6424" max="6424" width="21" style="6" customWidth="1"/>
    <col min="6425" max="6425" width="1.5703125" style="6" customWidth="1"/>
    <col min="6426" max="6426" width="21" style="6" customWidth="1"/>
    <col min="6427" max="6427" width="5" style="6" customWidth="1"/>
    <col min="6428" max="6428" width="2" style="6" customWidth="1"/>
    <col min="6429" max="6429" width="15.140625" style="6" bestFit="1" customWidth="1"/>
    <col min="6430" max="6656" width="12.42578125" style="6"/>
    <col min="6657" max="6657" width="55.85546875" style="6" customWidth="1"/>
    <col min="6658" max="6658" width="2.28515625" style="6" customWidth="1"/>
    <col min="6659" max="6659" width="20.42578125" style="6" customWidth="1"/>
    <col min="6660" max="6660" width="1.140625" style="6" customWidth="1"/>
    <col min="6661" max="6661" width="20.28515625" style="6" customWidth="1"/>
    <col min="6662" max="6662" width="2.28515625" style="6" customWidth="1"/>
    <col min="6663" max="6663" width="20.42578125" style="6" customWidth="1"/>
    <col min="6664" max="6664" width="1.28515625" style="6" customWidth="1"/>
    <col min="6665" max="6665" width="20.28515625" style="6" customWidth="1"/>
    <col min="6666" max="6666" width="1.28515625" style="6" customWidth="1"/>
    <col min="6667" max="6667" width="20.28515625" style="6" customWidth="1"/>
    <col min="6668" max="6668" width="0" style="6" hidden="1" customWidth="1"/>
    <col min="6669" max="6669" width="2.140625" style="6" customWidth="1"/>
    <col min="6670" max="6670" width="21" style="6" customWidth="1"/>
    <col min="6671" max="6671" width="1.140625" style="6" customWidth="1"/>
    <col min="6672" max="6672" width="21" style="6" customWidth="1"/>
    <col min="6673" max="6673" width="1.5703125" style="6" customWidth="1"/>
    <col min="6674" max="6674" width="21" style="6" customWidth="1"/>
    <col min="6675" max="6675" width="2" style="6" customWidth="1"/>
    <col min="6676" max="6676" width="21" style="6" customWidth="1"/>
    <col min="6677" max="6677" width="2" style="6" customWidth="1"/>
    <col min="6678" max="6678" width="21" style="6" customWidth="1"/>
    <col min="6679" max="6679" width="2" style="6" customWidth="1"/>
    <col min="6680" max="6680" width="21" style="6" customWidth="1"/>
    <col min="6681" max="6681" width="1.5703125" style="6" customWidth="1"/>
    <col min="6682" max="6682" width="21" style="6" customWidth="1"/>
    <col min="6683" max="6683" width="5" style="6" customWidth="1"/>
    <col min="6684" max="6684" width="2" style="6" customWidth="1"/>
    <col min="6685" max="6685" width="15.140625" style="6" bestFit="1" customWidth="1"/>
    <col min="6686" max="6912" width="12.42578125" style="6"/>
    <col min="6913" max="6913" width="55.85546875" style="6" customWidth="1"/>
    <col min="6914" max="6914" width="2.28515625" style="6" customWidth="1"/>
    <col min="6915" max="6915" width="20.42578125" style="6" customWidth="1"/>
    <col min="6916" max="6916" width="1.140625" style="6" customWidth="1"/>
    <col min="6917" max="6917" width="20.28515625" style="6" customWidth="1"/>
    <col min="6918" max="6918" width="2.28515625" style="6" customWidth="1"/>
    <col min="6919" max="6919" width="20.42578125" style="6" customWidth="1"/>
    <col min="6920" max="6920" width="1.28515625" style="6" customWidth="1"/>
    <col min="6921" max="6921" width="20.28515625" style="6" customWidth="1"/>
    <col min="6922" max="6922" width="1.28515625" style="6" customWidth="1"/>
    <col min="6923" max="6923" width="20.28515625" style="6" customWidth="1"/>
    <col min="6924" max="6924" width="0" style="6" hidden="1" customWidth="1"/>
    <col min="6925" max="6925" width="2.140625" style="6" customWidth="1"/>
    <col min="6926" max="6926" width="21" style="6" customWidth="1"/>
    <col min="6927" max="6927" width="1.140625" style="6" customWidth="1"/>
    <col min="6928" max="6928" width="21" style="6" customWidth="1"/>
    <col min="6929" max="6929" width="1.5703125" style="6" customWidth="1"/>
    <col min="6930" max="6930" width="21" style="6" customWidth="1"/>
    <col min="6931" max="6931" width="2" style="6" customWidth="1"/>
    <col min="6932" max="6932" width="21" style="6" customWidth="1"/>
    <col min="6933" max="6933" width="2" style="6" customWidth="1"/>
    <col min="6934" max="6934" width="21" style="6" customWidth="1"/>
    <col min="6935" max="6935" width="2" style="6" customWidth="1"/>
    <col min="6936" max="6936" width="21" style="6" customWidth="1"/>
    <col min="6937" max="6937" width="1.5703125" style="6" customWidth="1"/>
    <col min="6938" max="6938" width="21" style="6" customWidth="1"/>
    <col min="6939" max="6939" width="5" style="6" customWidth="1"/>
    <col min="6940" max="6940" width="2" style="6" customWidth="1"/>
    <col min="6941" max="6941" width="15.140625" style="6" bestFit="1" customWidth="1"/>
    <col min="6942" max="7168" width="12.42578125" style="6"/>
    <col min="7169" max="7169" width="55.85546875" style="6" customWidth="1"/>
    <col min="7170" max="7170" width="2.28515625" style="6" customWidth="1"/>
    <col min="7171" max="7171" width="20.42578125" style="6" customWidth="1"/>
    <col min="7172" max="7172" width="1.140625" style="6" customWidth="1"/>
    <col min="7173" max="7173" width="20.28515625" style="6" customWidth="1"/>
    <col min="7174" max="7174" width="2.28515625" style="6" customWidth="1"/>
    <col min="7175" max="7175" width="20.42578125" style="6" customWidth="1"/>
    <col min="7176" max="7176" width="1.28515625" style="6" customWidth="1"/>
    <col min="7177" max="7177" width="20.28515625" style="6" customWidth="1"/>
    <col min="7178" max="7178" width="1.28515625" style="6" customWidth="1"/>
    <col min="7179" max="7179" width="20.28515625" style="6" customWidth="1"/>
    <col min="7180" max="7180" width="0" style="6" hidden="1" customWidth="1"/>
    <col min="7181" max="7181" width="2.140625" style="6" customWidth="1"/>
    <col min="7182" max="7182" width="21" style="6" customWidth="1"/>
    <col min="7183" max="7183" width="1.140625" style="6" customWidth="1"/>
    <col min="7184" max="7184" width="21" style="6" customWidth="1"/>
    <col min="7185" max="7185" width="1.5703125" style="6" customWidth="1"/>
    <col min="7186" max="7186" width="21" style="6" customWidth="1"/>
    <col min="7187" max="7187" width="2" style="6" customWidth="1"/>
    <col min="7188" max="7188" width="21" style="6" customWidth="1"/>
    <col min="7189" max="7189" width="2" style="6" customWidth="1"/>
    <col min="7190" max="7190" width="21" style="6" customWidth="1"/>
    <col min="7191" max="7191" width="2" style="6" customWidth="1"/>
    <col min="7192" max="7192" width="21" style="6" customWidth="1"/>
    <col min="7193" max="7193" width="1.5703125" style="6" customWidth="1"/>
    <col min="7194" max="7194" width="21" style="6" customWidth="1"/>
    <col min="7195" max="7195" width="5" style="6" customWidth="1"/>
    <col min="7196" max="7196" width="2" style="6" customWidth="1"/>
    <col min="7197" max="7197" width="15.140625" style="6" bestFit="1" customWidth="1"/>
    <col min="7198" max="7424" width="12.42578125" style="6"/>
    <col min="7425" max="7425" width="55.85546875" style="6" customWidth="1"/>
    <col min="7426" max="7426" width="2.28515625" style="6" customWidth="1"/>
    <col min="7427" max="7427" width="20.42578125" style="6" customWidth="1"/>
    <col min="7428" max="7428" width="1.140625" style="6" customWidth="1"/>
    <col min="7429" max="7429" width="20.28515625" style="6" customWidth="1"/>
    <col min="7430" max="7430" width="2.28515625" style="6" customWidth="1"/>
    <col min="7431" max="7431" width="20.42578125" style="6" customWidth="1"/>
    <col min="7432" max="7432" width="1.28515625" style="6" customWidth="1"/>
    <col min="7433" max="7433" width="20.28515625" style="6" customWidth="1"/>
    <col min="7434" max="7434" width="1.28515625" style="6" customWidth="1"/>
    <col min="7435" max="7435" width="20.28515625" style="6" customWidth="1"/>
    <col min="7436" max="7436" width="0" style="6" hidden="1" customWidth="1"/>
    <col min="7437" max="7437" width="2.140625" style="6" customWidth="1"/>
    <col min="7438" max="7438" width="21" style="6" customWidth="1"/>
    <col min="7439" max="7439" width="1.140625" style="6" customWidth="1"/>
    <col min="7440" max="7440" width="21" style="6" customWidth="1"/>
    <col min="7441" max="7441" width="1.5703125" style="6" customWidth="1"/>
    <col min="7442" max="7442" width="21" style="6" customWidth="1"/>
    <col min="7443" max="7443" width="2" style="6" customWidth="1"/>
    <col min="7444" max="7444" width="21" style="6" customWidth="1"/>
    <col min="7445" max="7445" width="2" style="6" customWidth="1"/>
    <col min="7446" max="7446" width="21" style="6" customWidth="1"/>
    <col min="7447" max="7447" width="2" style="6" customWidth="1"/>
    <col min="7448" max="7448" width="21" style="6" customWidth="1"/>
    <col min="7449" max="7449" width="1.5703125" style="6" customWidth="1"/>
    <col min="7450" max="7450" width="21" style="6" customWidth="1"/>
    <col min="7451" max="7451" width="5" style="6" customWidth="1"/>
    <col min="7452" max="7452" width="2" style="6" customWidth="1"/>
    <col min="7453" max="7453" width="15.140625" style="6" bestFit="1" customWidth="1"/>
    <col min="7454" max="7680" width="12.42578125" style="6"/>
    <col min="7681" max="7681" width="55.85546875" style="6" customWidth="1"/>
    <col min="7682" max="7682" width="2.28515625" style="6" customWidth="1"/>
    <col min="7683" max="7683" width="20.42578125" style="6" customWidth="1"/>
    <col min="7684" max="7684" width="1.140625" style="6" customWidth="1"/>
    <col min="7685" max="7685" width="20.28515625" style="6" customWidth="1"/>
    <col min="7686" max="7686" width="2.28515625" style="6" customWidth="1"/>
    <col min="7687" max="7687" width="20.42578125" style="6" customWidth="1"/>
    <col min="7688" max="7688" width="1.28515625" style="6" customWidth="1"/>
    <col min="7689" max="7689" width="20.28515625" style="6" customWidth="1"/>
    <col min="7690" max="7690" width="1.28515625" style="6" customWidth="1"/>
    <col min="7691" max="7691" width="20.28515625" style="6" customWidth="1"/>
    <col min="7692" max="7692" width="0" style="6" hidden="1" customWidth="1"/>
    <col min="7693" max="7693" width="2.140625" style="6" customWidth="1"/>
    <col min="7694" max="7694" width="21" style="6" customWidth="1"/>
    <col min="7695" max="7695" width="1.140625" style="6" customWidth="1"/>
    <col min="7696" max="7696" width="21" style="6" customWidth="1"/>
    <col min="7697" max="7697" width="1.5703125" style="6" customWidth="1"/>
    <col min="7698" max="7698" width="21" style="6" customWidth="1"/>
    <col min="7699" max="7699" width="2" style="6" customWidth="1"/>
    <col min="7700" max="7700" width="21" style="6" customWidth="1"/>
    <col min="7701" max="7701" width="2" style="6" customWidth="1"/>
    <col min="7702" max="7702" width="21" style="6" customWidth="1"/>
    <col min="7703" max="7703" width="2" style="6" customWidth="1"/>
    <col min="7704" max="7704" width="21" style="6" customWidth="1"/>
    <col min="7705" max="7705" width="1.5703125" style="6" customWidth="1"/>
    <col min="7706" max="7706" width="21" style="6" customWidth="1"/>
    <col min="7707" max="7707" width="5" style="6" customWidth="1"/>
    <col min="7708" max="7708" width="2" style="6" customWidth="1"/>
    <col min="7709" max="7709" width="15.140625" style="6" bestFit="1" customWidth="1"/>
    <col min="7710" max="7936" width="12.42578125" style="6"/>
    <col min="7937" max="7937" width="55.85546875" style="6" customWidth="1"/>
    <col min="7938" max="7938" width="2.28515625" style="6" customWidth="1"/>
    <col min="7939" max="7939" width="20.42578125" style="6" customWidth="1"/>
    <col min="7940" max="7940" width="1.140625" style="6" customWidth="1"/>
    <col min="7941" max="7941" width="20.28515625" style="6" customWidth="1"/>
    <col min="7942" max="7942" width="2.28515625" style="6" customWidth="1"/>
    <col min="7943" max="7943" width="20.42578125" style="6" customWidth="1"/>
    <col min="7944" max="7944" width="1.28515625" style="6" customWidth="1"/>
    <col min="7945" max="7945" width="20.28515625" style="6" customWidth="1"/>
    <col min="7946" max="7946" width="1.28515625" style="6" customWidth="1"/>
    <col min="7947" max="7947" width="20.28515625" style="6" customWidth="1"/>
    <col min="7948" max="7948" width="0" style="6" hidden="1" customWidth="1"/>
    <col min="7949" max="7949" width="2.140625" style="6" customWidth="1"/>
    <col min="7950" max="7950" width="21" style="6" customWidth="1"/>
    <col min="7951" max="7951" width="1.140625" style="6" customWidth="1"/>
    <col min="7952" max="7952" width="21" style="6" customWidth="1"/>
    <col min="7953" max="7953" width="1.5703125" style="6" customWidth="1"/>
    <col min="7954" max="7954" width="21" style="6" customWidth="1"/>
    <col min="7955" max="7955" width="2" style="6" customWidth="1"/>
    <col min="7956" max="7956" width="21" style="6" customWidth="1"/>
    <col min="7957" max="7957" width="2" style="6" customWidth="1"/>
    <col min="7958" max="7958" width="21" style="6" customWidth="1"/>
    <col min="7959" max="7959" width="2" style="6" customWidth="1"/>
    <col min="7960" max="7960" width="21" style="6" customWidth="1"/>
    <col min="7961" max="7961" width="1.5703125" style="6" customWidth="1"/>
    <col min="7962" max="7962" width="21" style="6" customWidth="1"/>
    <col min="7963" max="7963" width="5" style="6" customWidth="1"/>
    <col min="7964" max="7964" width="2" style="6" customWidth="1"/>
    <col min="7965" max="7965" width="15.140625" style="6" bestFit="1" customWidth="1"/>
    <col min="7966" max="8192" width="12.42578125" style="6"/>
    <col min="8193" max="8193" width="55.85546875" style="6" customWidth="1"/>
    <col min="8194" max="8194" width="2.28515625" style="6" customWidth="1"/>
    <col min="8195" max="8195" width="20.42578125" style="6" customWidth="1"/>
    <col min="8196" max="8196" width="1.140625" style="6" customWidth="1"/>
    <col min="8197" max="8197" width="20.28515625" style="6" customWidth="1"/>
    <col min="8198" max="8198" width="2.28515625" style="6" customWidth="1"/>
    <col min="8199" max="8199" width="20.42578125" style="6" customWidth="1"/>
    <col min="8200" max="8200" width="1.28515625" style="6" customWidth="1"/>
    <col min="8201" max="8201" width="20.28515625" style="6" customWidth="1"/>
    <col min="8202" max="8202" width="1.28515625" style="6" customWidth="1"/>
    <col min="8203" max="8203" width="20.28515625" style="6" customWidth="1"/>
    <col min="8204" max="8204" width="0" style="6" hidden="1" customWidth="1"/>
    <col min="8205" max="8205" width="2.140625" style="6" customWidth="1"/>
    <col min="8206" max="8206" width="21" style="6" customWidth="1"/>
    <col min="8207" max="8207" width="1.140625" style="6" customWidth="1"/>
    <col min="8208" max="8208" width="21" style="6" customWidth="1"/>
    <col min="8209" max="8209" width="1.5703125" style="6" customWidth="1"/>
    <col min="8210" max="8210" width="21" style="6" customWidth="1"/>
    <col min="8211" max="8211" width="2" style="6" customWidth="1"/>
    <col min="8212" max="8212" width="21" style="6" customWidth="1"/>
    <col min="8213" max="8213" width="2" style="6" customWidth="1"/>
    <col min="8214" max="8214" width="21" style="6" customWidth="1"/>
    <col min="8215" max="8215" width="2" style="6" customWidth="1"/>
    <col min="8216" max="8216" width="21" style="6" customWidth="1"/>
    <col min="8217" max="8217" width="1.5703125" style="6" customWidth="1"/>
    <col min="8218" max="8218" width="21" style="6" customWidth="1"/>
    <col min="8219" max="8219" width="5" style="6" customWidth="1"/>
    <col min="8220" max="8220" width="2" style="6" customWidth="1"/>
    <col min="8221" max="8221" width="15.140625" style="6" bestFit="1" customWidth="1"/>
    <col min="8222" max="8448" width="12.42578125" style="6"/>
    <col min="8449" max="8449" width="55.85546875" style="6" customWidth="1"/>
    <col min="8450" max="8450" width="2.28515625" style="6" customWidth="1"/>
    <col min="8451" max="8451" width="20.42578125" style="6" customWidth="1"/>
    <col min="8452" max="8452" width="1.140625" style="6" customWidth="1"/>
    <col min="8453" max="8453" width="20.28515625" style="6" customWidth="1"/>
    <col min="8454" max="8454" width="2.28515625" style="6" customWidth="1"/>
    <col min="8455" max="8455" width="20.42578125" style="6" customWidth="1"/>
    <col min="8456" max="8456" width="1.28515625" style="6" customWidth="1"/>
    <col min="8457" max="8457" width="20.28515625" style="6" customWidth="1"/>
    <col min="8458" max="8458" width="1.28515625" style="6" customWidth="1"/>
    <col min="8459" max="8459" width="20.28515625" style="6" customWidth="1"/>
    <col min="8460" max="8460" width="0" style="6" hidden="1" customWidth="1"/>
    <col min="8461" max="8461" width="2.140625" style="6" customWidth="1"/>
    <col min="8462" max="8462" width="21" style="6" customWidth="1"/>
    <col min="8463" max="8463" width="1.140625" style="6" customWidth="1"/>
    <col min="8464" max="8464" width="21" style="6" customWidth="1"/>
    <col min="8465" max="8465" width="1.5703125" style="6" customWidth="1"/>
    <col min="8466" max="8466" width="21" style="6" customWidth="1"/>
    <col min="8467" max="8467" width="2" style="6" customWidth="1"/>
    <col min="8468" max="8468" width="21" style="6" customWidth="1"/>
    <col min="8469" max="8469" width="2" style="6" customWidth="1"/>
    <col min="8470" max="8470" width="21" style="6" customWidth="1"/>
    <col min="8471" max="8471" width="2" style="6" customWidth="1"/>
    <col min="8472" max="8472" width="21" style="6" customWidth="1"/>
    <col min="8473" max="8473" width="1.5703125" style="6" customWidth="1"/>
    <col min="8474" max="8474" width="21" style="6" customWidth="1"/>
    <col min="8475" max="8475" width="5" style="6" customWidth="1"/>
    <col min="8476" max="8476" width="2" style="6" customWidth="1"/>
    <col min="8477" max="8477" width="15.140625" style="6" bestFit="1" customWidth="1"/>
    <col min="8478" max="8704" width="12.42578125" style="6"/>
    <col min="8705" max="8705" width="55.85546875" style="6" customWidth="1"/>
    <col min="8706" max="8706" width="2.28515625" style="6" customWidth="1"/>
    <col min="8707" max="8707" width="20.42578125" style="6" customWidth="1"/>
    <col min="8708" max="8708" width="1.140625" style="6" customWidth="1"/>
    <col min="8709" max="8709" width="20.28515625" style="6" customWidth="1"/>
    <col min="8710" max="8710" width="2.28515625" style="6" customWidth="1"/>
    <col min="8711" max="8711" width="20.42578125" style="6" customWidth="1"/>
    <col min="8712" max="8712" width="1.28515625" style="6" customWidth="1"/>
    <col min="8713" max="8713" width="20.28515625" style="6" customWidth="1"/>
    <col min="8714" max="8714" width="1.28515625" style="6" customWidth="1"/>
    <col min="8715" max="8715" width="20.28515625" style="6" customWidth="1"/>
    <col min="8716" max="8716" width="0" style="6" hidden="1" customWidth="1"/>
    <col min="8717" max="8717" width="2.140625" style="6" customWidth="1"/>
    <col min="8718" max="8718" width="21" style="6" customWidth="1"/>
    <col min="8719" max="8719" width="1.140625" style="6" customWidth="1"/>
    <col min="8720" max="8720" width="21" style="6" customWidth="1"/>
    <col min="8721" max="8721" width="1.5703125" style="6" customWidth="1"/>
    <col min="8722" max="8722" width="21" style="6" customWidth="1"/>
    <col min="8723" max="8723" width="2" style="6" customWidth="1"/>
    <col min="8724" max="8724" width="21" style="6" customWidth="1"/>
    <col min="8725" max="8725" width="2" style="6" customWidth="1"/>
    <col min="8726" max="8726" width="21" style="6" customWidth="1"/>
    <col min="8727" max="8727" width="2" style="6" customWidth="1"/>
    <col min="8728" max="8728" width="21" style="6" customWidth="1"/>
    <col min="8729" max="8729" width="1.5703125" style="6" customWidth="1"/>
    <col min="8730" max="8730" width="21" style="6" customWidth="1"/>
    <col min="8731" max="8731" width="5" style="6" customWidth="1"/>
    <col min="8732" max="8732" width="2" style="6" customWidth="1"/>
    <col min="8733" max="8733" width="15.140625" style="6" bestFit="1" customWidth="1"/>
    <col min="8734" max="8960" width="12.42578125" style="6"/>
    <col min="8961" max="8961" width="55.85546875" style="6" customWidth="1"/>
    <col min="8962" max="8962" width="2.28515625" style="6" customWidth="1"/>
    <col min="8963" max="8963" width="20.42578125" style="6" customWidth="1"/>
    <col min="8964" max="8964" width="1.140625" style="6" customWidth="1"/>
    <col min="8965" max="8965" width="20.28515625" style="6" customWidth="1"/>
    <col min="8966" max="8966" width="2.28515625" style="6" customWidth="1"/>
    <col min="8967" max="8967" width="20.42578125" style="6" customWidth="1"/>
    <col min="8968" max="8968" width="1.28515625" style="6" customWidth="1"/>
    <col min="8969" max="8969" width="20.28515625" style="6" customWidth="1"/>
    <col min="8970" max="8970" width="1.28515625" style="6" customWidth="1"/>
    <col min="8971" max="8971" width="20.28515625" style="6" customWidth="1"/>
    <col min="8972" max="8972" width="0" style="6" hidden="1" customWidth="1"/>
    <col min="8973" max="8973" width="2.140625" style="6" customWidth="1"/>
    <col min="8974" max="8974" width="21" style="6" customWidth="1"/>
    <col min="8975" max="8975" width="1.140625" style="6" customWidth="1"/>
    <col min="8976" max="8976" width="21" style="6" customWidth="1"/>
    <col min="8977" max="8977" width="1.5703125" style="6" customWidth="1"/>
    <col min="8978" max="8978" width="21" style="6" customWidth="1"/>
    <col min="8979" max="8979" width="2" style="6" customWidth="1"/>
    <col min="8980" max="8980" width="21" style="6" customWidth="1"/>
    <col min="8981" max="8981" width="2" style="6" customWidth="1"/>
    <col min="8982" max="8982" width="21" style="6" customWidth="1"/>
    <col min="8983" max="8983" width="2" style="6" customWidth="1"/>
    <col min="8984" max="8984" width="21" style="6" customWidth="1"/>
    <col min="8985" max="8985" width="1.5703125" style="6" customWidth="1"/>
    <col min="8986" max="8986" width="21" style="6" customWidth="1"/>
    <col min="8987" max="8987" width="5" style="6" customWidth="1"/>
    <col min="8988" max="8988" width="2" style="6" customWidth="1"/>
    <col min="8989" max="8989" width="15.140625" style="6" bestFit="1" customWidth="1"/>
    <col min="8990" max="9216" width="12.42578125" style="6"/>
    <col min="9217" max="9217" width="55.85546875" style="6" customWidth="1"/>
    <col min="9218" max="9218" width="2.28515625" style="6" customWidth="1"/>
    <col min="9219" max="9219" width="20.42578125" style="6" customWidth="1"/>
    <col min="9220" max="9220" width="1.140625" style="6" customWidth="1"/>
    <col min="9221" max="9221" width="20.28515625" style="6" customWidth="1"/>
    <col min="9222" max="9222" width="2.28515625" style="6" customWidth="1"/>
    <col min="9223" max="9223" width="20.42578125" style="6" customWidth="1"/>
    <col min="9224" max="9224" width="1.28515625" style="6" customWidth="1"/>
    <col min="9225" max="9225" width="20.28515625" style="6" customWidth="1"/>
    <col min="9226" max="9226" width="1.28515625" style="6" customWidth="1"/>
    <col min="9227" max="9227" width="20.28515625" style="6" customWidth="1"/>
    <col min="9228" max="9228" width="0" style="6" hidden="1" customWidth="1"/>
    <col min="9229" max="9229" width="2.140625" style="6" customWidth="1"/>
    <col min="9230" max="9230" width="21" style="6" customWidth="1"/>
    <col min="9231" max="9231" width="1.140625" style="6" customWidth="1"/>
    <col min="9232" max="9232" width="21" style="6" customWidth="1"/>
    <col min="9233" max="9233" width="1.5703125" style="6" customWidth="1"/>
    <col min="9234" max="9234" width="21" style="6" customWidth="1"/>
    <col min="9235" max="9235" width="2" style="6" customWidth="1"/>
    <col min="9236" max="9236" width="21" style="6" customWidth="1"/>
    <col min="9237" max="9237" width="2" style="6" customWidth="1"/>
    <col min="9238" max="9238" width="21" style="6" customWidth="1"/>
    <col min="9239" max="9239" width="2" style="6" customWidth="1"/>
    <col min="9240" max="9240" width="21" style="6" customWidth="1"/>
    <col min="9241" max="9241" width="1.5703125" style="6" customWidth="1"/>
    <col min="9242" max="9242" width="21" style="6" customWidth="1"/>
    <col min="9243" max="9243" width="5" style="6" customWidth="1"/>
    <col min="9244" max="9244" width="2" style="6" customWidth="1"/>
    <col min="9245" max="9245" width="15.140625" style="6" bestFit="1" customWidth="1"/>
    <col min="9246" max="9472" width="12.42578125" style="6"/>
    <col min="9473" max="9473" width="55.85546875" style="6" customWidth="1"/>
    <col min="9474" max="9474" width="2.28515625" style="6" customWidth="1"/>
    <col min="9475" max="9475" width="20.42578125" style="6" customWidth="1"/>
    <col min="9476" max="9476" width="1.140625" style="6" customWidth="1"/>
    <col min="9477" max="9477" width="20.28515625" style="6" customWidth="1"/>
    <col min="9478" max="9478" width="2.28515625" style="6" customWidth="1"/>
    <col min="9479" max="9479" width="20.42578125" style="6" customWidth="1"/>
    <col min="9480" max="9480" width="1.28515625" style="6" customWidth="1"/>
    <col min="9481" max="9481" width="20.28515625" style="6" customWidth="1"/>
    <col min="9482" max="9482" width="1.28515625" style="6" customWidth="1"/>
    <col min="9483" max="9483" width="20.28515625" style="6" customWidth="1"/>
    <col min="9484" max="9484" width="0" style="6" hidden="1" customWidth="1"/>
    <col min="9485" max="9485" width="2.140625" style="6" customWidth="1"/>
    <col min="9486" max="9486" width="21" style="6" customWidth="1"/>
    <col min="9487" max="9487" width="1.140625" style="6" customWidth="1"/>
    <col min="9488" max="9488" width="21" style="6" customWidth="1"/>
    <col min="9489" max="9489" width="1.5703125" style="6" customWidth="1"/>
    <col min="9490" max="9490" width="21" style="6" customWidth="1"/>
    <col min="9491" max="9491" width="2" style="6" customWidth="1"/>
    <col min="9492" max="9492" width="21" style="6" customWidth="1"/>
    <col min="9493" max="9493" width="2" style="6" customWidth="1"/>
    <col min="9494" max="9494" width="21" style="6" customWidth="1"/>
    <col min="9495" max="9495" width="2" style="6" customWidth="1"/>
    <col min="9496" max="9496" width="21" style="6" customWidth="1"/>
    <col min="9497" max="9497" width="1.5703125" style="6" customWidth="1"/>
    <col min="9498" max="9498" width="21" style="6" customWidth="1"/>
    <col min="9499" max="9499" width="5" style="6" customWidth="1"/>
    <col min="9500" max="9500" width="2" style="6" customWidth="1"/>
    <col min="9501" max="9501" width="15.140625" style="6" bestFit="1" customWidth="1"/>
    <col min="9502" max="9728" width="12.42578125" style="6"/>
    <col min="9729" max="9729" width="55.85546875" style="6" customWidth="1"/>
    <col min="9730" max="9730" width="2.28515625" style="6" customWidth="1"/>
    <col min="9731" max="9731" width="20.42578125" style="6" customWidth="1"/>
    <col min="9732" max="9732" width="1.140625" style="6" customWidth="1"/>
    <col min="9733" max="9733" width="20.28515625" style="6" customWidth="1"/>
    <col min="9734" max="9734" width="2.28515625" style="6" customWidth="1"/>
    <col min="9735" max="9735" width="20.42578125" style="6" customWidth="1"/>
    <col min="9736" max="9736" width="1.28515625" style="6" customWidth="1"/>
    <col min="9737" max="9737" width="20.28515625" style="6" customWidth="1"/>
    <col min="9738" max="9738" width="1.28515625" style="6" customWidth="1"/>
    <col min="9739" max="9739" width="20.28515625" style="6" customWidth="1"/>
    <col min="9740" max="9740" width="0" style="6" hidden="1" customWidth="1"/>
    <col min="9741" max="9741" width="2.140625" style="6" customWidth="1"/>
    <col min="9742" max="9742" width="21" style="6" customWidth="1"/>
    <col min="9743" max="9743" width="1.140625" style="6" customWidth="1"/>
    <col min="9744" max="9744" width="21" style="6" customWidth="1"/>
    <col min="9745" max="9745" width="1.5703125" style="6" customWidth="1"/>
    <col min="9746" max="9746" width="21" style="6" customWidth="1"/>
    <col min="9747" max="9747" width="2" style="6" customWidth="1"/>
    <col min="9748" max="9748" width="21" style="6" customWidth="1"/>
    <col min="9749" max="9749" width="2" style="6" customWidth="1"/>
    <col min="9750" max="9750" width="21" style="6" customWidth="1"/>
    <col min="9751" max="9751" width="2" style="6" customWidth="1"/>
    <col min="9752" max="9752" width="21" style="6" customWidth="1"/>
    <col min="9753" max="9753" width="1.5703125" style="6" customWidth="1"/>
    <col min="9754" max="9754" width="21" style="6" customWidth="1"/>
    <col min="9755" max="9755" width="5" style="6" customWidth="1"/>
    <col min="9756" max="9756" width="2" style="6" customWidth="1"/>
    <col min="9757" max="9757" width="15.140625" style="6" bestFit="1" customWidth="1"/>
    <col min="9758" max="9984" width="12.42578125" style="6"/>
    <col min="9985" max="9985" width="55.85546875" style="6" customWidth="1"/>
    <col min="9986" max="9986" width="2.28515625" style="6" customWidth="1"/>
    <col min="9987" max="9987" width="20.42578125" style="6" customWidth="1"/>
    <col min="9988" max="9988" width="1.140625" style="6" customWidth="1"/>
    <col min="9989" max="9989" width="20.28515625" style="6" customWidth="1"/>
    <col min="9990" max="9990" width="2.28515625" style="6" customWidth="1"/>
    <col min="9991" max="9991" width="20.42578125" style="6" customWidth="1"/>
    <col min="9992" max="9992" width="1.28515625" style="6" customWidth="1"/>
    <col min="9993" max="9993" width="20.28515625" style="6" customWidth="1"/>
    <col min="9994" max="9994" width="1.28515625" style="6" customWidth="1"/>
    <col min="9995" max="9995" width="20.28515625" style="6" customWidth="1"/>
    <col min="9996" max="9996" width="0" style="6" hidden="1" customWidth="1"/>
    <col min="9997" max="9997" width="2.140625" style="6" customWidth="1"/>
    <col min="9998" max="9998" width="21" style="6" customWidth="1"/>
    <col min="9999" max="9999" width="1.140625" style="6" customWidth="1"/>
    <col min="10000" max="10000" width="21" style="6" customWidth="1"/>
    <col min="10001" max="10001" width="1.5703125" style="6" customWidth="1"/>
    <col min="10002" max="10002" width="21" style="6" customWidth="1"/>
    <col min="10003" max="10003" width="2" style="6" customWidth="1"/>
    <col min="10004" max="10004" width="21" style="6" customWidth="1"/>
    <col min="10005" max="10005" width="2" style="6" customWidth="1"/>
    <col min="10006" max="10006" width="21" style="6" customWidth="1"/>
    <col min="10007" max="10007" width="2" style="6" customWidth="1"/>
    <col min="10008" max="10008" width="21" style="6" customWidth="1"/>
    <col min="10009" max="10009" width="1.5703125" style="6" customWidth="1"/>
    <col min="10010" max="10010" width="21" style="6" customWidth="1"/>
    <col min="10011" max="10011" width="5" style="6" customWidth="1"/>
    <col min="10012" max="10012" width="2" style="6" customWidth="1"/>
    <col min="10013" max="10013" width="15.140625" style="6" bestFit="1" customWidth="1"/>
    <col min="10014" max="10240" width="12.42578125" style="6"/>
    <col min="10241" max="10241" width="55.85546875" style="6" customWidth="1"/>
    <col min="10242" max="10242" width="2.28515625" style="6" customWidth="1"/>
    <col min="10243" max="10243" width="20.42578125" style="6" customWidth="1"/>
    <col min="10244" max="10244" width="1.140625" style="6" customWidth="1"/>
    <col min="10245" max="10245" width="20.28515625" style="6" customWidth="1"/>
    <col min="10246" max="10246" width="2.28515625" style="6" customWidth="1"/>
    <col min="10247" max="10247" width="20.42578125" style="6" customWidth="1"/>
    <col min="10248" max="10248" width="1.28515625" style="6" customWidth="1"/>
    <col min="10249" max="10249" width="20.28515625" style="6" customWidth="1"/>
    <col min="10250" max="10250" width="1.28515625" style="6" customWidth="1"/>
    <col min="10251" max="10251" width="20.28515625" style="6" customWidth="1"/>
    <col min="10252" max="10252" width="0" style="6" hidden="1" customWidth="1"/>
    <col min="10253" max="10253" width="2.140625" style="6" customWidth="1"/>
    <col min="10254" max="10254" width="21" style="6" customWidth="1"/>
    <col min="10255" max="10255" width="1.140625" style="6" customWidth="1"/>
    <col min="10256" max="10256" width="21" style="6" customWidth="1"/>
    <col min="10257" max="10257" width="1.5703125" style="6" customWidth="1"/>
    <col min="10258" max="10258" width="21" style="6" customWidth="1"/>
    <col min="10259" max="10259" width="2" style="6" customWidth="1"/>
    <col min="10260" max="10260" width="21" style="6" customWidth="1"/>
    <col min="10261" max="10261" width="2" style="6" customWidth="1"/>
    <col min="10262" max="10262" width="21" style="6" customWidth="1"/>
    <col min="10263" max="10263" width="2" style="6" customWidth="1"/>
    <col min="10264" max="10264" width="21" style="6" customWidth="1"/>
    <col min="10265" max="10265" width="1.5703125" style="6" customWidth="1"/>
    <col min="10266" max="10266" width="21" style="6" customWidth="1"/>
    <col min="10267" max="10267" width="5" style="6" customWidth="1"/>
    <col min="10268" max="10268" width="2" style="6" customWidth="1"/>
    <col min="10269" max="10269" width="15.140625" style="6" bestFit="1" customWidth="1"/>
    <col min="10270" max="10496" width="12.42578125" style="6"/>
    <col min="10497" max="10497" width="55.85546875" style="6" customWidth="1"/>
    <col min="10498" max="10498" width="2.28515625" style="6" customWidth="1"/>
    <col min="10499" max="10499" width="20.42578125" style="6" customWidth="1"/>
    <col min="10500" max="10500" width="1.140625" style="6" customWidth="1"/>
    <col min="10501" max="10501" width="20.28515625" style="6" customWidth="1"/>
    <col min="10502" max="10502" width="2.28515625" style="6" customWidth="1"/>
    <col min="10503" max="10503" width="20.42578125" style="6" customWidth="1"/>
    <col min="10504" max="10504" width="1.28515625" style="6" customWidth="1"/>
    <col min="10505" max="10505" width="20.28515625" style="6" customWidth="1"/>
    <col min="10506" max="10506" width="1.28515625" style="6" customWidth="1"/>
    <col min="10507" max="10507" width="20.28515625" style="6" customWidth="1"/>
    <col min="10508" max="10508" width="0" style="6" hidden="1" customWidth="1"/>
    <col min="10509" max="10509" width="2.140625" style="6" customWidth="1"/>
    <col min="10510" max="10510" width="21" style="6" customWidth="1"/>
    <col min="10511" max="10511" width="1.140625" style="6" customWidth="1"/>
    <col min="10512" max="10512" width="21" style="6" customWidth="1"/>
    <col min="10513" max="10513" width="1.5703125" style="6" customWidth="1"/>
    <col min="10514" max="10514" width="21" style="6" customWidth="1"/>
    <col min="10515" max="10515" width="2" style="6" customWidth="1"/>
    <col min="10516" max="10516" width="21" style="6" customWidth="1"/>
    <col min="10517" max="10517" width="2" style="6" customWidth="1"/>
    <col min="10518" max="10518" width="21" style="6" customWidth="1"/>
    <col min="10519" max="10519" width="2" style="6" customWidth="1"/>
    <col min="10520" max="10520" width="21" style="6" customWidth="1"/>
    <col min="10521" max="10521" width="1.5703125" style="6" customWidth="1"/>
    <col min="10522" max="10522" width="21" style="6" customWidth="1"/>
    <col min="10523" max="10523" width="5" style="6" customWidth="1"/>
    <col min="10524" max="10524" width="2" style="6" customWidth="1"/>
    <col min="10525" max="10525" width="15.140625" style="6" bestFit="1" customWidth="1"/>
    <col min="10526" max="10752" width="12.42578125" style="6"/>
    <col min="10753" max="10753" width="55.85546875" style="6" customWidth="1"/>
    <col min="10754" max="10754" width="2.28515625" style="6" customWidth="1"/>
    <col min="10755" max="10755" width="20.42578125" style="6" customWidth="1"/>
    <col min="10756" max="10756" width="1.140625" style="6" customWidth="1"/>
    <col min="10757" max="10757" width="20.28515625" style="6" customWidth="1"/>
    <col min="10758" max="10758" width="2.28515625" style="6" customWidth="1"/>
    <col min="10759" max="10759" width="20.42578125" style="6" customWidth="1"/>
    <col min="10760" max="10760" width="1.28515625" style="6" customWidth="1"/>
    <col min="10761" max="10761" width="20.28515625" style="6" customWidth="1"/>
    <col min="10762" max="10762" width="1.28515625" style="6" customWidth="1"/>
    <col min="10763" max="10763" width="20.28515625" style="6" customWidth="1"/>
    <col min="10764" max="10764" width="0" style="6" hidden="1" customWidth="1"/>
    <col min="10765" max="10765" width="2.140625" style="6" customWidth="1"/>
    <col min="10766" max="10766" width="21" style="6" customWidth="1"/>
    <col min="10767" max="10767" width="1.140625" style="6" customWidth="1"/>
    <col min="10768" max="10768" width="21" style="6" customWidth="1"/>
    <col min="10769" max="10769" width="1.5703125" style="6" customWidth="1"/>
    <col min="10770" max="10770" width="21" style="6" customWidth="1"/>
    <col min="10771" max="10771" width="2" style="6" customWidth="1"/>
    <col min="10772" max="10772" width="21" style="6" customWidth="1"/>
    <col min="10773" max="10773" width="2" style="6" customWidth="1"/>
    <col min="10774" max="10774" width="21" style="6" customWidth="1"/>
    <col min="10775" max="10775" width="2" style="6" customWidth="1"/>
    <col min="10776" max="10776" width="21" style="6" customWidth="1"/>
    <col min="10777" max="10777" width="1.5703125" style="6" customWidth="1"/>
    <col min="10778" max="10778" width="21" style="6" customWidth="1"/>
    <col min="10779" max="10779" width="5" style="6" customWidth="1"/>
    <col min="10780" max="10780" width="2" style="6" customWidth="1"/>
    <col min="10781" max="10781" width="15.140625" style="6" bestFit="1" customWidth="1"/>
    <col min="10782" max="11008" width="12.42578125" style="6"/>
    <col min="11009" max="11009" width="55.85546875" style="6" customWidth="1"/>
    <col min="11010" max="11010" width="2.28515625" style="6" customWidth="1"/>
    <col min="11011" max="11011" width="20.42578125" style="6" customWidth="1"/>
    <col min="11012" max="11012" width="1.140625" style="6" customWidth="1"/>
    <col min="11013" max="11013" width="20.28515625" style="6" customWidth="1"/>
    <col min="11014" max="11014" width="2.28515625" style="6" customWidth="1"/>
    <col min="11015" max="11015" width="20.42578125" style="6" customWidth="1"/>
    <col min="11016" max="11016" width="1.28515625" style="6" customWidth="1"/>
    <col min="11017" max="11017" width="20.28515625" style="6" customWidth="1"/>
    <col min="11018" max="11018" width="1.28515625" style="6" customWidth="1"/>
    <col min="11019" max="11019" width="20.28515625" style="6" customWidth="1"/>
    <col min="11020" max="11020" width="0" style="6" hidden="1" customWidth="1"/>
    <col min="11021" max="11021" width="2.140625" style="6" customWidth="1"/>
    <col min="11022" max="11022" width="21" style="6" customWidth="1"/>
    <col min="11023" max="11023" width="1.140625" style="6" customWidth="1"/>
    <col min="11024" max="11024" width="21" style="6" customWidth="1"/>
    <col min="11025" max="11025" width="1.5703125" style="6" customWidth="1"/>
    <col min="11026" max="11026" width="21" style="6" customWidth="1"/>
    <col min="11027" max="11027" width="2" style="6" customWidth="1"/>
    <col min="11028" max="11028" width="21" style="6" customWidth="1"/>
    <col min="11029" max="11029" width="2" style="6" customWidth="1"/>
    <col min="11030" max="11030" width="21" style="6" customWidth="1"/>
    <col min="11031" max="11031" width="2" style="6" customWidth="1"/>
    <col min="11032" max="11032" width="21" style="6" customWidth="1"/>
    <col min="11033" max="11033" width="1.5703125" style="6" customWidth="1"/>
    <col min="11034" max="11034" width="21" style="6" customWidth="1"/>
    <col min="11035" max="11035" width="5" style="6" customWidth="1"/>
    <col min="11036" max="11036" width="2" style="6" customWidth="1"/>
    <col min="11037" max="11037" width="15.140625" style="6" bestFit="1" customWidth="1"/>
    <col min="11038" max="11264" width="12.42578125" style="6"/>
    <col min="11265" max="11265" width="55.85546875" style="6" customWidth="1"/>
    <col min="11266" max="11266" width="2.28515625" style="6" customWidth="1"/>
    <col min="11267" max="11267" width="20.42578125" style="6" customWidth="1"/>
    <col min="11268" max="11268" width="1.140625" style="6" customWidth="1"/>
    <col min="11269" max="11269" width="20.28515625" style="6" customWidth="1"/>
    <col min="11270" max="11270" width="2.28515625" style="6" customWidth="1"/>
    <col min="11271" max="11271" width="20.42578125" style="6" customWidth="1"/>
    <col min="11272" max="11272" width="1.28515625" style="6" customWidth="1"/>
    <col min="11273" max="11273" width="20.28515625" style="6" customWidth="1"/>
    <col min="11274" max="11274" width="1.28515625" style="6" customWidth="1"/>
    <col min="11275" max="11275" width="20.28515625" style="6" customWidth="1"/>
    <col min="11276" max="11276" width="0" style="6" hidden="1" customWidth="1"/>
    <col min="11277" max="11277" width="2.140625" style="6" customWidth="1"/>
    <col min="11278" max="11278" width="21" style="6" customWidth="1"/>
    <col min="11279" max="11279" width="1.140625" style="6" customWidth="1"/>
    <col min="11280" max="11280" width="21" style="6" customWidth="1"/>
    <col min="11281" max="11281" width="1.5703125" style="6" customWidth="1"/>
    <col min="11282" max="11282" width="21" style="6" customWidth="1"/>
    <col min="11283" max="11283" width="2" style="6" customWidth="1"/>
    <col min="11284" max="11284" width="21" style="6" customWidth="1"/>
    <col min="11285" max="11285" width="2" style="6" customWidth="1"/>
    <col min="11286" max="11286" width="21" style="6" customWidth="1"/>
    <col min="11287" max="11287" width="2" style="6" customWidth="1"/>
    <col min="11288" max="11288" width="21" style="6" customWidth="1"/>
    <col min="11289" max="11289" width="1.5703125" style="6" customWidth="1"/>
    <col min="11290" max="11290" width="21" style="6" customWidth="1"/>
    <col min="11291" max="11291" width="5" style="6" customWidth="1"/>
    <col min="11292" max="11292" width="2" style="6" customWidth="1"/>
    <col min="11293" max="11293" width="15.140625" style="6" bestFit="1" customWidth="1"/>
    <col min="11294" max="11520" width="12.42578125" style="6"/>
    <col min="11521" max="11521" width="55.85546875" style="6" customWidth="1"/>
    <col min="11522" max="11522" width="2.28515625" style="6" customWidth="1"/>
    <col min="11523" max="11523" width="20.42578125" style="6" customWidth="1"/>
    <col min="11524" max="11524" width="1.140625" style="6" customWidth="1"/>
    <col min="11525" max="11525" width="20.28515625" style="6" customWidth="1"/>
    <col min="11526" max="11526" width="2.28515625" style="6" customWidth="1"/>
    <col min="11527" max="11527" width="20.42578125" style="6" customWidth="1"/>
    <col min="11528" max="11528" width="1.28515625" style="6" customWidth="1"/>
    <col min="11529" max="11529" width="20.28515625" style="6" customWidth="1"/>
    <col min="11530" max="11530" width="1.28515625" style="6" customWidth="1"/>
    <col min="11531" max="11531" width="20.28515625" style="6" customWidth="1"/>
    <col min="11532" max="11532" width="0" style="6" hidden="1" customWidth="1"/>
    <col min="11533" max="11533" width="2.140625" style="6" customWidth="1"/>
    <col min="11534" max="11534" width="21" style="6" customWidth="1"/>
    <col min="11535" max="11535" width="1.140625" style="6" customWidth="1"/>
    <col min="11536" max="11536" width="21" style="6" customWidth="1"/>
    <col min="11537" max="11537" width="1.5703125" style="6" customWidth="1"/>
    <col min="11538" max="11538" width="21" style="6" customWidth="1"/>
    <col min="11539" max="11539" width="2" style="6" customWidth="1"/>
    <col min="11540" max="11540" width="21" style="6" customWidth="1"/>
    <col min="11541" max="11541" width="2" style="6" customWidth="1"/>
    <col min="11542" max="11542" width="21" style="6" customWidth="1"/>
    <col min="11543" max="11543" width="2" style="6" customWidth="1"/>
    <col min="11544" max="11544" width="21" style="6" customWidth="1"/>
    <col min="11545" max="11545" width="1.5703125" style="6" customWidth="1"/>
    <col min="11546" max="11546" width="21" style="6" customWidth="1"/>
    <col min="11547" max="11547" width="5" style="6" customWidth="1"/>
    <col min="11548" max="11548" width="2" style="6" customWidth="1"/>
    <col min="11549" max="11549" width="15.140625" style="6" bestFit="1" customWidth="1"/>
    <col min="11550" max="11776" width="12.42578125" style="6"/>
    <col min="11777" max="11777" width="55.85546875" style="6" customWidth="1"/>
    <col min="11778" max="11778" width="2.28515625" style="6" customWidth="1"/>
    <col min="11779" max="11779" width="20.42578125" style="6" customWidth="1"/>
    <col min="11780" max="11780" width="1.140625" style="6" customWidth="1"/>
    <col min="11781" max="11781" width="20.28515625" style="6" customWidth="1"/>
    <col min="11782" max="11782" width="2.28515625" style="6" customWidth="1"/>
    <col min="11783" max="11783" width="20.42578125" style="6" customWidth="1"/>
    <col min="11784" max="11784" width="1.28515625" style="6" customWidth="1"/>
    <col min="11785" max="11785" width="20.28515625" style="6" customWidth="1"/>
    <col min="11786" max="11786" width="1.28515625" style="6" customWidth="1"/>
    <col min="11787" max="11787" width="20.28515625" style="6" customWidth="1"/>
    <col min="11788" max="11788" width="0" style="6" hidden="1" customWidth="1"/>
    <col min="11789" max="11789" width="2.140625" style="6" customWidth="1"/>
    <col min="11790" max="11790" width="21" style="6" customWidth="1"/>
    <col min="11791" max="11791" width="1.140625" style="6" customWidth="1"/>
    <col min="11792" max="11792" width="21" style="6" customWidth="1"/>
    <col min="11793" max="11793" width="1.5703125" style="6" customWidth="1"/>
    <col min="11794" max="11794" width="21" style="6" customWidth="1"/>
    <col min="11795" max="11795" width="2" style="6" customWidth="1"/>
    <col min="11796" max="11796" width="21" style="6" customWidth="1"/>
    <col min="11797" max="11797" width="2" style="6" customWidth="1"/>
    <col min="11798" max="11798" width="21" style="6" customWidth="1"/>
    <col min="11799" max="11799" width="2" style="6" customWidth="1"/>
    <col min="11800" max="11800" width="21" style="6" customWidth="1"/>
    <col min="11801" max="11801" width="1.5703125" style="6" customWidth="1"/>
    <col min="11802" max="11802" width="21" style="6" customWidth="1"/>
    <col min="11803" max="11803" width="5" style="6" customWidth="1"/>
    <col min="11804" max="11804" width="2" style="6" customWidth="1"/>
    <col min="11805" max="11805" width="15.140625" style="6" bestFit="1" customWidth="1"/>
    <col min="11806" max="12032" width="12.42578125" style="6"/>
    <col min="12033" max="12033" width="55.85546875" style="6" customWidth="1"/>
    <col min="12034" max="12034" width="2.28515625" style="6" customWidth="1"/>
    <col min="12035" max="12035" width="20.42578125" style="6" customWidth="1"/>
    <col min="12036" max="12036" width="1.140625" style="6" customWidth="1"/>
    <col min="12037" max="12037" width="20.28515625" style="6" customWidth="1"/>
    <col min="12038" max="12038" width="2.28515625" style="6" customWidth="1"/>
    <col min="12039" max="12039" width="20.42578125" style="6" customWidth="1"/>
    <col min="12040" max="12040" width="1.28515625" style="6" customWidth="1"/>
    <col min="12041" max="12041" width="20.28515625" style="6" customWidth="1"/>
    <col min="12042" max="12042" width="1.28515625" style="6" customWidth="1"/>
    <col min="12043" max="12043" width="20.28515625" style="6" customWidth="1"/>
    <col min="12044" max="12044" width="0" style="6" hidden="1" customWidth="1"/>
    <col min="12045" max="12045" width="2.140625" style="6" customWidth="1"/>
    <col min="12046" max="12046" width="21" style="6" customWidth="1"/>
    <col min="12047" max="12047" width="1.140625" style="6" customWidth="1"/>
    <col min="12048" max="12048" width="21" style="6" customWidth="1"/>
    <col min="12049" max="12049" width="1.5703125" style="6" customWidth="1"/>
    <col min="12050" max="12050" width="21" style="6" customWidth="1"/>
    <col min="12051" max="12051" width="2" style="6" customWidth="1"/>
    <col min="12052" max="12052" width="21" style="6" customWidth="1"/>
    <col min="12053" max="12053" width="2" style="6" customWidth="1"/>
    <col min="12054" max="12054" width="21" style="6" customWidth="1"/>
    <col min="12055" max="12055" width="2" style="6" customWidth="1"/>
    <col min="12056" max="12056" width="21" style="6" customWidth="1"/>
    <col min="12057" max="12057" width="1.5703125" style="6" customWidth="1"/>
    <col min="12058" max="12058" width="21" style="6" customWidth="1"/>
    <col min="12059" max="12059" width="5" style="6" customWidth="1"/>
    <col min="12060" max="12060" width="2" style="6" customWidth="1"/>
    <col min="12061" max="12061" width="15.140625" style="6" bestFit="1" customWidth="1"/>
    <col min="12062" max="12288" width="12.42578125" style="6"/>
    <col min="12289" max="12289" width="55.85546875" style="6" customWidth="1"/>
    <col min="12290" max="12290" width="2.28515625" style="6" customWidth="1"/>
    <col min="12291" max="12291" width="20.42578125" style="6" customWidth="1"/>
    <col min="12292" max="12292" width="1.140625" style="6" customWidth="1"/>
    <col min="12293" max="12293" width="20.28515625" style="6" customWidth="1"/>
    <col min="12294" max="12294" width="2.28515625" style="6" customWidth="1"/>
    <col min="12295" max="12295" width="20.42578125" style="6" customWidth="1"/>
    <col min="12296" max="12296" width="1.28515625" style="6" customWidth="1"/>
    <col min="12297" max="12297" width="20.28515625" style="6" customWidth="1"/>
    <col min="12298" max="12298" width="1.28515625" style="6" customWidth="1"/>
    <col min="12299" max="12299" width="20.28515625" style="6" customWidth="1"/>
    <col min="12300" max="12300" width="0" style="6" hidden="1" customWidth="1"/>
    <col min="12301" max="12301" width="2.140625" style="6" customWidth="1"/>
    <col min="12302" max="12302" width="21" style="6" customWidth="1"/>
    <col min="12303" max="12303" width="1.140625" style="6" customWidth="1"/>
    <col min="12304" max="12304" width="21" style="6" customWidth="1"/>
    <col min="12305" max="12305" width="1.5703125" style="6" customWidth="1"/>
    <col min="12306" max="12306" width="21" style="6" customWidth="1"/>
    <col min="12307" max="12307" width="2" style="6" customWidth="1"/>
    <col min="12308" max="12308" width="21" style="6" customWidth="1"/>
    <col min="12309" max="12309" width="2" style="6" customWidth="1"/>
    <col min="12310" max="12310" width="21" style="6" customWidth="1"/>
    <col min="12311" max="12311" width="2" style="6" customWidth="1"/>
    <col min="12312" max="12312" width="21" style="6" customWidth="1"/>
    <col min="12313" max="12313" width="1.5703125" style="6" customWidth="1"/>
    <col min="12314" max="12314" width="21" style="6" customWidth="1"/>
    <col min="12315" max="12315" width="5" style="6" customWidth="1"/>
    <col min="12316" max="12316" width="2" style="6" customWidth="1"/>
    <col min="12317" max="12317" width="15.140625" style="6" bestFit="1" customWidth="1"/>
    <col min="12318" max="12544" width="12.42578125" style="6"/>
    <col min="12545" max="12545" width="55.85546875" style="6" customWidth="1"/>
    <col min="12546" max="12546" width="2.28515625" style="6" customWidth="1"/>
    <col min="12547" max="12547" width="20.42578125" style="6" customWidth="1"/>
    <col min="12548" max="12548" width="1.140625" style="6" customWidth="1"/>
    <col min="12549" max="12549" width="20.28515625" style="6" customWidth="1"/>
    <col min="12550" max="12550" width="2.28515625" style="6" customWidth="1"/>
    <col min="12551" max="12551" width="20.42578125" style="6" customWidth="1"/>
    <col min="12552" max="12552" width="1.28515625" style="6" customWidth="1"/>
    <col min="12553" max="12553" width="20.28515625" style="6" customWidth="1"/>
    <col min="12554" max="12554" width="1.28515625" style="6" customWidth="1"/>
    <col min="12555" max="12555" width="20.28515625" style="6" customWidth="1"/>
    <col min="12556" max="12556" width="0" style="6" hidden="1" customWidth="1"/>
    <col min="12557" max="12557" width="2.140625" style="6" customWidth="1"/>
    <col min="12558" max="12558" width="21" style="6" customWidth="1"/>
    <col min="12559" max="12559" width="1.140625" style="6" customWidth="1"/>
    <col min="12560" max="12560" width="21" style="6" customWidth="1"/>
    <col min="12561" max="12561" width="1.5703125" style="6" customWidth="1"/>
    <col min="12562" max="12562" width="21" style="6" customWidth="1"/>
    <col min="12563" max="12563" width="2" style="6" customWidth="1"/>
    <col min="12564" max="12564" width="21" style="6" customWidth="1"/>
    <col min="12565" max="12565" width="2" style="6" customWidth="1"/>
    <col min="12566" max="12566" width="21" style="6" customWidth="1"/>
    <col min="12567" max="12567" width="2" style="6" customWidth="1"/>
    <col min="12568" max="12568" width="21" style="6" customWidth="1"/>
    <col min="12569" max="12569" width="1.5703125" style="6" customWidth="1"/>
    <col min="12570" max="12570" width="21" style="6" customWidth="1"/>
    <col min="12571" max="12571" width="5" style="6" customWidth="1"/>
    <col min="12572" max="12572" width="2" style="6" customWidth="1"/>
    <col min="12573" max="12573" width="15.140625" style="6" bestFit="1" customWidth="1"/>
    <col min="12574" max="12800" width="12.42578125" style="6"/>
    <col min="12801" max="12801" width="55.85546875" style="6" customWidth="1"/>
    <col min="12802" max="12802" width="2.28515625" style="6" customWidth="1"/>
    <col min="12803" max="12803" width="20.42578125" style="6" customWidth="1"/>
    <col min="12804" max="12804" width="1.140625" style="6" customWidth="1"/>
    <col min="12805" max="12805" width="20.28515625" style="6" customWidth="1"/>
    <col min="12806" max="12806" width="2.28515625" style="6" customWidth="1"/>
    <col min="12807" max="12807" width="20.42578125" style="6" customWidth="1"/>
    <col min="12808" max="12808" width="1.28515625" style="6" customWidth="1"/>
    <col min="12809" max="12809" width="20.28515625" style="6" customWidth="1"/>
    <col min="12810" max="12810" width="1.28515625" style="6" customWidth="1"/>
    <col min="12811" max="12811" width="20.28515625" style="6" customWidth="1"/>
    <col min="12812" max="12812" width="0" style="6" hidden="1" customWidth="1"/>
    <col min="12813" max="12813" width="2.140625" style="6" customWidth="1"/>
    <col min="12814" max="12814" width="21" style="6" customWidth="1"/>
    <col min="12815" max="12815" width="1.140625" style="6" customWidth="1"/>
    <col min="12816" max="12816" width="21" style="6" customWidth="1"/>
    <col min="12817" max="12817" width="1.5703125" style="6" customWidth="1"/>
    <col min="12818" max="12818" width="21" style="6" customWidth="1"/>
    <col min="12819" max="12819" width="2" style="6" customWidth="1"/>
    <col min="12820" max="12820" width="21" style="6" customWidth="1"/>
    <col min="12821" max="12821" width="2" style="6" customWidth="1"/>
    <col min="12822" max="12822" width="21" style="6" customWidth="1"/>
    <col min="12823" max="12823" width="2" style="6" customWidth="1"/>
    <col min="12824" max="12824" width="21" style="6" customWidth="1"/>
    <col min="12825" max="12825" width="1.5703125" style="6" customWidth="1"/>
    <col min="12826" max="12826" width="21" style="6" customWidth="1"/>
    <col min="12827" max="12827" width="5" style="6" customWidth="1"/>
    <col min="12828" max="12828" width="2" style="6" customWidth="1"/>
    <col min="12829" max="12829" width="15.140625" style="6" bestFit="1" customWidth="1"/>
    <col min="12830" max="13056" width="12.42578125" style="6"/>
    <col min="13057" max="13057" width="55.85546875" style="6" customWidth="1"/>
    <col min="13058" max="13058" width="2.28515625" style="6" customWidth="1"/>
    <col min="13059" max="13059" width="20.42578125" style="6" customWidth="1"/>
    <col min="13060" max="13060" width="1.140625" style="6" customWidth="1"/>
    <col min="13061" max="13061" width="20.28515625" style="6" customWidth="1"/>
    <col min="13062" max="13062" width="2.28515625" style="6" customWidth="1"/>
    <col min="13063" max="13063" width="20.42578125" style="6" customWidth="1"/>
    <col min="13064" max="13064" width="1.28515625" style="6" customWidth="1"/>
    <col min="13065" max="13065" width="20.28515625" style="6" customWidth="1"/>
    <col min="13066" max="13066" width="1.28515625" style="6" customWidth="1"/>
    <col min="13067" max="13067" width="20.28515625" style="6" customWidth="1"/>
    <col min="13068" max="13068" width="0" style="6" hidden="1" customWidth="1"/>
    <col min="13069" max="13069" width="2.140625" style="6" customWidth="1"/>
    <col min="13070" max="13070" width="21" style="6" customWidth="1"/>
    <col min="13071" max="13071" width="1.140625" style="6" customWidth="1"/>
    <col min="13072" max="13072" width="21" style="6" customWidth="1"/>
    <col min="13073" max="13073" width="1.5703125" style="6" customWidth="1"/>
    <col min="13074" max="13074" width="21" style="6" customWidth="1"/>
    <col min="13075" max="13075" width="2" style="6" customWidth="1"/>
    <col min="13076" max="13076" width="21" style="6" customWidth="1"/>
    <col min="13077" max="13077" width="2" style="6" customWidth="1"/>
    <col min="13078" max="13078" width="21" style="6" customWidth="1"/>
    <col min="13079" max="13079" width="2" style="6" customWidth="1"/>
    <col min="13080" max="13080" width="21" style="6" customWidth="1"/>
    <col min="13081" max="13081" width="1.5703125" style="6" customWidth="1"/>
    <col min="13082" max="13082" width="21" style="6" customWidth="1"/>
    <col min="13083" max="13083" width="5" style="6" customWidth="1"/>
    <col min="13084" max="13084" width="2" style="6" customWidth="1"/>
    <col min="13085" max="13085" width="15.140625" style="6" bestFit="1" customWidth="1"/>
    <col min="13086" max="13312" width="12.42578125" style="6"/>
    <col min="13313" max="13313" width="55.85546875" style="6" customWidth="1"/>
    <col min="13314" max="13314" width="2.28515625" style="6" customWidth="1"/>
    <col min="13315" max="13315" width="20.42578125" style="6" customWidth="1"/>
    <col min="13316" max="13316" width="1.140625" style="6" customWidth="1"/>
    <col min="13317" max="13317" width="20.28515625" style="6" customWidth="1"/>
    <col min="13318" max="13318" width="2.28515625" style="6" customWidth="1"/>
    <col min="13319" max="13319" width="20.42578125" style="6" customWidth="1"/>
    <col min="13320" max="13320" width="1.28515625" style="6" customWidth="1"/>
    <col min="13321" max="13321" width="20.28515625" style="6" customWidth="1"/>
    <col min="13322" max="13322" width="1.28515625" style="6" customWidth="1"/>
    <col min="13323" max="13323" width="20.28515625" style="6" customWidth="1"/>
    <col min="13324" max="13324" width="0" style="6" hidden="1" customWidth="1"/>
    <col min="13325" max="13325" width="2.140625" style="6" customWidth="1"/>
    <col min="13326" max="13326" width="21" style="6" customWidth="1"/>
    <col min="13327" max="13327" width="1.140625" style="6" customWidth="1"/>
    <col min="13328" max="13328" width="21" style="6" customWidth="1"/>
    <col min="13329" max="13329" width="1.5703125" style="6" customWidth="1"/>
    <col min="13330" max="13330" width="21" style="6" customWidth="1"/>
    <col min="13331" max="13331" width="2" style="6" customWidth="1"/>
    <col min="13332" max="13332" width="21" style="6" customWidth="1"/>
    <col min="13333" max="13333" width="2" style="6" customWidth="1"/>
    <col min="13334" max="13334" width="21" style="6" customWidth="1"/>
    <col min="13335" max="13335" width="2" style="6" customWidth="1"/>
    <col min="13336" max="13336" width="21" style="6" customWidth="1"/>
    <col min="13337" max="13337" width="1.5703125" style="6" customWidth="1"/>
    <col min="13338" max="13338" width="21" style="6" customWidth="1"/>
    <col min="13339" max="13339" width="5" style="6" customWidth="1"/>
    <col min="13340" max="13340" width="2" style="6" customWidth="1"/>
    <col min="13341" max="13341" width="15.140625" style="6" bestFit="1" customWidth="1"/>
    <col min="13342" max="13568" width="12.42578125" style="6"/>
    <col min="13569" max="13569" width="55.85546875" style="6" customWidth="1"/>
    <col min="13570" max="13570" width="2.28515625" style="6" customWidth="1"/>
    <col min="13571" max="13571" width="20.42578125" style="6" customWidth="1"/>
    <col min="13572" max="13572" width="1.140625" style="6" customWidth="1"/>
    <col min="13573" max="13573" width="20.28515625" style="6" customWidth="1"/>
    <col min="13574" max="13574" width="2.28515625" style="6" customWidth="1"/>
    <col min="13575" max="13575" width="20.42578125" style="6" customWidth="1"/>
    <col min="13576" max="13576" width="1.28515625" style="6" customWidth="1"/>
    <col min="13577" max="13577" width="20.28515625" style="6" customWidth="1"/>
    <col min="13578" max="13578" width="1.28515625" style="6" customWidth="1"/>
    <col min="13579" max="13579" width="20.28515625" style="6" customWidth="1"/>
    <col min="13580" max="13580" width="0" style="6" hidden="1" customWidth="1"/>
    <col min="13581" max="13581" width="2.140625" style="6" customWidth="1"/>
    <col min="13582" max="13582" width="21" style="6" customWidth="1"/>
    <col min="13583" max="13583" width="1.140625" style="6" customWidth="1"/>
    <col min="13584" max="13584" width="21" style="6" customWidth="1"/>
    <col min="13585" max="13585" width="1.5703125" style="6" customWidth="1"/>
    <col min="13586" max="13586" width="21" style="6" customWidth="1"/>
    <col min="13587" max="13587" width="2" style="6" customWidth="1"/>
    <col min="13588" max="13588" width="21" style="6" customWidth="1"/>
    <col min="13589" max="13589" width="2" style="6" customWidth="1"/>
    <col min="13590" max="13590" width="21" style="6" customWidth="1"/>
    <col min="13591" max="13591" width="2" style="6" customWidth="1"/>
    <col min="13592" max="13592" width="21" style="6" customWidth="1"/>
    <col min="13593" max="13593" width="1.5703125" style="6" customWidth="1"/>
    <col min="13594" max="13594" width="21" style="6" customWidth="1"/>
    <col min="13595" max="13595" width="5" style="6" customWidth="1"/>
    <col min="13596" max="13596" width="2" style="6" customWidth="1"/>
    <col min="13597" max="13597" width="15.140625" style="6" bestFit="1" customWidth="1"/>
    <col min="13598" max="13824" width="12.42578125" style="6"/>
    <col min="13825" max="13825" width="55.85546875" style="6" customWidth="1"/>
    <col min="13826" max="13826" width="2.28515625" style="6" customWidth="1"/>
    <col min="13827" max="13827" width="20.42578125" style="6" customWidth="1"/>
    <col min="13828" max="13828" width="1.140625" style="6" customWidth="1"/>
    <col min="13829" max="13829" width="20.28515625" style="6" customWidth="1"/>
    <col min="13830" max="13830" width="2.28515625" style="6" customWidth="1"/>
    <col min="13831" max="13831" width="20.42578125" style="6" customWidth="1"/>
    <col min="13832" max="13832" width="1.28515625" style="6" customWidth="1"/>
    <col min="13833" max="13833" width="20.28515625" style="6" customWidth="1"/>
    <col min="13834" max="13834" width="1.28515625" style="6" customWidth="1"/>
    <col min="13835" max="13835" width="20.28515625" style="6" customWidth="1"/>
    <col min="13836" max="13836" width="0" style="6" hidden="1" customWidth="1"/>
    <col min="13837" max="13837" width="2.140625" style="6" customWidth="1"/>
    <col min="13838" max="13838" width="21" style="6" customWidth="1"/>
    <col min="13839" max="13839" width="1.140625" style="6" customWidth="1"/>
    <col min="13840" max="13840" width="21" style="6" customWidth="1"/>
    <col min="13841" max="13841" width="1.5703125" style="6" customWidth="1"/>
    <col min="13842" max="13842" width="21" style="6" customWidth="1"/>
    <col min="13843" max="13843" width="2" style="6" customWidth="1"/>
    <col min="13844" max="13844" width="21" style="6" customWidth="1"/>
    <col min="13845" max="13845" width="2" style="6" customWidth="1"/>
    <col min="13846" max="13846" width="21" style="6" customWidth="1"/>
    <col min="13847" max="13847" width="2" style="6" customWidth="1"/>
    <col min="13848" max="13848" width="21" style="6" customWidth="1"/>
    <col min="13849" max="13849" width="1.5703125" style="6" customWidth="1"/>
    <col min="13850" max="13850" width="21" style="6" customWidth="1"/>
    <col min="13851" max="13851" width="5" style="6" customWidth="1"/>
    <col min="13852" max="13852" width="2" style="6" customWidth="1"/>
    <col min="13853" max="13853" width="15.140625" style="6" bestFit="1" customWidth="1"/>
    <col min="13854" max="14080" width="12.42578125" style="6"/>
    <col min="14081" max="14081" width="55.85546875" style="6" customWidth="1"/>
    <col min="14082" max="14082" width="2.28515625" style="6" customWidth="1"/>
    <col min="14083" max="14083" width="20.42578125" style="6" customWidth="1"/>
    <col min="14084" max="14084" width="1.140625" style="6" customWidth="1"/>
    <col min="14085" max="14085" width="20.28515625" style="6" customWidth="1"/>
    <col min="14086" max="14086" width="2.28515625" style="6" customWidth="1"/>
    <col min="14087" max="14087" width="20.42578125" style="6" customWidth="1"/>
    <col min="14088" max="14088" width="1.28515625" style="6" customWidth="1"/>
    <col min="14089" max="14089" width="20.28515625" style="6" customWidth="1"/>
    <col min="14090" max="14090" width="1.28515625" style="6" customWidth="1"/>
    <col min="14091" max="14091" width="20.28515625" style="6" customWidth="1"/>
    <col min="14092" max="14092" width="0" style="6" hidden="1" customWidth="1"/>
    <col min="14093" max="14093" width="2.140625" style="6" customWidth="1"/>
    <col min="14094" max="14094" width="21" style="6" customWidth="1"/>
    <col min="14095" max="14095" width="1.140625" style="6" customWidth="1"/>
    <col min="14096" max="14096" width="21" style="6" customWidth="1"/>
    <col min="14097" max="14097" width="1.5703125" style="6" customWidth="1"/>
    <col min="14098" max="14098" width="21" style="6" customWidth="1"/>
    <col min="14099" max="14099" width="2" style="6" customWidth="1"/>
    <col min="14100" max="14100" width="21" style="6" customWidth="1"/>
    <col min="14101" max="14101" width="2" style="6" customWidth="1"/>
    <col min="14102" max="14102" width="21" style="6" customWidth="1"/>
    <col min="14103" max="14103" width="2" style="6" customWidth="1"/>
    <col min="14104" max="14104" width="21" style="6" customWidth="1"/>
    <col min="14105" max="14105" width="1.5703125" style="6" customWidth="1"/>
    <col min="14106" max="14106" width="21" style="6" customWidth="1"/>
    <col min="14107" max="14107" width="5" style="6" customWidth="1"/>
    <col min="14108" max="14108" width="2" style="6" customWidth="1"/>
    <col min="14109" max="14109" width="15.140625" style="6" bestFit="1" customWidth="1"/>
    <col min="14110" max="14336" width="12.42578125" style="6"/>
    <col min="14337" max="14337" width="55.85546875" style="6" customWidth="1"/>
    <col min="14338" max="14338" width="2.28515625" style="6" customWidth="1"/>
    <col min="14339" max="14339" width="20.42578125" style="6" customWidth="1"/>
    <col min="14340" max="14340" width="1.140625" style="6" customWidth="1"/>
    <col min="14341" max="14341" width="20.28515625" style="6" customWidth="1"/>
    <col min="14342" max="14342" width="2.28515625" style="6" customWidth="1"/>
    <col min="14343" max="14343" width="20.42578125" style="6" customWidth="1"/>
    <col min="14344" max="14344" width="1.28515625" style="6" customWidth="1"/>
    <col min="14345" max="14345" width="20.28515625" style="6" customWidth="1"/>
    <col min="14346" max="14346" width="1.28515625" style="6" customWidth="1"/>
    <col min="14347" max="14347" width="20.28515625" style="6" customWidth="1"/>
    <col min="14348" max="14348" width="0" style="6" hidden="1" customWidth="1"/>
    <col min="14349" max="14349" width="2.140625" style="6" customWidth="1"/>
    <col min="14350" max="14350" width="21" style="6" customWidth="1"/>
    <col min="14351" max="14351" width="1.140625" style="6" customWidth="1"/>
    <col min="14352" max="14352" width="21" style="6" customWidth="1"/>
    <col min="14353" max="14353" width="1.5703125" style="6" customWidth="1"/>
    <col min="14354" max="14354" width="21" style="6" customWidth="1"/>
    <col min="14355" max="14355" width="2" style="6" customWidth="1"/>
    <col min="14356" max="14356" width="21" style="6" customWidth="1"/>
    <col min="14357" max="14357" width="2" style="6" customWidth="1"/>
    <col min="14358" max="14358" width="21" style="6" customWidth="1"/>
    <col min="14359" max="14359" width="2" style="6" customWidth="1"/>
    <col min="14360" max="14360" width="21" style="6" customWidth="1"/>
    <col min="14361" max="14361" width="1.5703125" style="6" customWidth="1"/>
    <col min="14362" max="14362" width="21" style="6" customWidth="1"/>
    <col min="14363" max="14363" width="5" style="6" customWidth="1"/>
    <col min="14364" max="14364" width="2" style="6" customWidth="1"/>
    <col min="14365" max="14365" width="15.140625" style="6" bestFit="1" customWidth="1"/>
    <col min="14366" max="14592" width="12.42578125" style="6"/>
    <col min="14593" max="14593" width="55.85546875" style="6" customWidth="1"/>
    <col min="14594" max="14594" width="2.28515625" style="6" customWidth="1"/>
    <col min="14595" max="14595" width="20.42578125" style="6" customWidth="1"/>
    <col min="14596" max="14596" width="1.140625" style="6" customWidth="1"/>
    <col min="14597" max="14597" width="20.28515625" style="6" customWidth="1"/>
    <col min="14598" max="14598" width="2.28515625" style="6" customWidth="1"/>
    <col min="14599" max="14599" width="20.42578125" style="6" customWidth="1"/>
    <col min="14600" max="14600" width="1.28515625" style="6" customWidth="1"/>
    <col min="14601" max="14601" width="20.28515625" style="6" customWidth="1"/>
    <col min="14602" max="14602" width="1.28515625" style="6" customWidth="1"/>
    <col min="14603" max="14603" width="20.28515625" style="6" customWidth="1"/>
    <col min="14604" max="14604" width="0" style="6" hidden="1" customWidth="1"/>
    <col min="14605" max="14605" width="2.140625" style="6" customWidth="1"/>
    <col min="14606" max="14606" width="21" style="6" customWidth="1"/>
    <col min="14607" max="14607" width="1.140625" style="6" customWidth="1"/>
    <col min="14608" max="14608" width="21" style="6" customWidth="1"/>
    <col min="14609" max="14609" width="1.5703125" style="6" customWidth="1"/>
    <col min="14610" max="14610" width="21" style="6" customWidth="1"/>
    <col min="14611" max="14611" width="2" style="6" customWidth="1"/>
    <col min="14612" max="14612" width="21" style="6" customWidth="1"/>
    <col min="14613" max="14613" width="2" style="6" customWidth="1"/>
    <col min="14614" max="14614" width="21" style="6" customWidth="1"/>
    <col min="14615" max="14615" width="2" style="6" customWidth="1"/>
    <col min="14616" max="14616" width="21" style="6" customWidth="1"/>
    <col min="14617" max="14617" width="1.5703125" style="6" customWidth="1"/>
    <col min="14618" max="14618" width="21" style="6" customWidth="1"/>
    <col min="14619" max="14619" width="5" style="6" customWidth="1"/>
    <col min="14620" max="14620" width="2" style="6" customWidth="1"/>
    <col min="14621" max="14621" width="15.140625" style="6" bestFit="1" customWidth="1"/>
    <col min="14622" max="14848" width="12.42578125" style="6"/>
    <col min="14849" max="14849" width="55.85546875" style="6" customWidth="1"/>
    <col min="14850" max="14850" width="2.28515625" style="6" customWidth="1"/>
    <col min="14851" max="14851" width="20.42578125" style="6" customWidth="1"/>
    <col min="14852" max="14852" width="1.140625" style="6" customWidth="1"/>
    <col min="14853" max="14853" width="20.28515625" style="6" customWidth="1"/>
    <col min="14854" max="14854" width="2.28515625" style="6" customWidth="1"/>
    <col min="14855" max="14855" width="20.42578125" style="6" customWidth="1"/>
    <col min="14856" max="14856" width="1.28515625" style="6" customWidth="1"/>
    <col min="14857" max="14857" width="20.28515625" style="6" customWidth="1"/>
    <col min="14858" max="14858" width="1.28515625" style="6" customWidth="1"/>
    <col min="14859" max="14859" width="20.28515625" style="6" customWidth="1"/>
    <col min="14860" max="14860" width="0" style="6" hidden="1" customWidth="1"/>
    <col min="14861" max="14861" width="2.140625" style="6" customWidth="1"/>
    <col min="14862" max="14862" width="21" style="6" customWidth="1"/>
    <col min="14863" max="14863" width="1.140625" style="6" customWidth="1"/>
    <col min="14864" max="14864" width="21" style="6" customWidth="1"/>
    <col min="14865" max="14865" width="1.5703125" style="6" customWidth="1"/>
    <col min="14866" max="14866" width="21" style="6" customWidth="1"/>
    <col min="14867" max="14867" width="2" style="6" customWidth="1"/>
    <col min="14868" max="14868" width="21" style="6" customWidth="1"/>
    <col min="14869" max="14869" width="2" style="6" customWidth="1"/>
    <col min="14870" max="14870" width="21" style="6" customWidth="1"/>
    <col min="14871" max="14871" width="2" style="6" customWidth="1"/>
    <col min="14872" max="14872" width="21" style="6" customWidth="1"/>
    <col min="14873" max="14873" width="1.5703125" style="6" customWidth="1"/>
    <col min="14874" max="14874" width="21" style="6" customWidth="1"/>
    <col min="14875" max="14875" width="5" style="6" customWidth="1"/>
    <col min="14876" max="14876" width="2" style="6" customWidth="1"/>
    <col min="14877" max="14877" width="15.140625" style="6" bestFit="1" customWidth="1"/>
    <col min="14878" max="15104" width="12.42578125" style="6"/>
    <col min="15105" max="15105" width="55.85546875" style="6" customWidth="1"/>
    <col min="15106" max="15106" width="2.28515625" style="6" customWidth="1"/>
    <col min="15107" max="15107" width="20.42578125" style="6" customWidth="1"/>
    <col min="15108" max="15108" width="1.140625" style="6" customWidth="1"/>
    <col min="15109" max="15109" width="20.28515625" style="6" customWidth="1"/>
    <col min="15110" max="15110" width="2.28515625" style="6" customWidth="1"/>
    <col min="15111" max="15111" width="20.42578125" style="6" customWidth="1"/>
    <col min="15112" max="15112" width="1.28515625" style="6" customWidth="1"/>
    <col min="15113" max="15113" width="20.28515625" style="6" customWidth="1"/>
    <col min="15114" max="15114" width="1.28515625" style="6" customWidth="1"/>
    <col min="15115" max="15115" width="20.28515625" style="6" customWidth="1"/>
    <col min="15116" max="15116" width="0" style="6" hidden="1" customWidth="1"/>
    <col min="15117" max="15117" width="2.140625" style="6" customWidth="1"/>
    <col min="15118" max="15118" width="21" style="6" customWidth="1"/>
    <col min="15119" max="15119" width="1.140625" style="6" customWidth="1"/>
    <col min="15120" max="15120" width="21" style="6" customWidth="1"/>
    <col min="15121" max="15121" width="1.5703125" style="6" customWidth="1"/>
    <col min="15122" max="15122" width="21" style="6" customWidth="1"/>
    <col min="15123" max="15123" width="2" style="6" customWidth="1"/>
    <col min="15124" max="15124" width="21" style="6" customWidth="1"/>
    <col min="15125" max="15125" width="2" style="6" customWidth="1"/>
    <col min="15126" max="15126" width="21" style="6" customWidth="1"/>
    <col min="15127" max="15127" width="2" style="6" customWidth="1"/>
    <col min="15128" max="15128" width="21" style="6" customWidth="1"/>
    <col min="15129" max="15129" width="1.5703125" style="6" customWidth="1"/>
    <col min="15130" max="15130" width="21" style="6" customWidth="1"/>
    <col min="15131" max="15131" width="5" style="6" customWidth="1"/>
    <col min="15132" max="15132" width="2" style="6" customWidth="1"/>
    <col min="15133" max="15133" width="15.140625" style="6" bestFit="1" customWidth="1"/>
    <col min="15134" max="15360" width="12.42578125" style="6"/>
    <col min="15361" max="15361" width="55.85546875" style="6" customWidth="1"/>
    <col min="15362" max="15362" width="2.28515625" style="6" customWidth="1"/>
    <col min="15363" max="15363" width="20.42578125" style="6" customWidth="1"/>
    <col min="15364" max="15364" width="1.140625" style="6" customWidth="1"/>
    <col min="15365" max="15365" width="20.28515625" style="6" customWidth="1"/>
    <col min="15366" max="15366" width="2.28515625" style="6" customWidth="1"/>
    <col min="15367" max="15367" width="20.42578125" style="6" customWidth="1"/>
    <col min="15368" max="15368" width="1.28515625" style="6" customWidth="1"/>
    <col min="15369" max="15369" width="20.28515625" style="6" customWidth="1"/>
    <col min="15370" max="15370" width="1.28515625" style="6" customWidth="1"/>
    <col min="15371" max="15371" width="20.28515625" style="6" customWidth="1"/>
    <col min="15372" max="15372" width="0" style="6" hidden="1" customWidth="1"/>
    <col min="15373" max="15373" width="2.140625" style="6" customWidth="1"/>
    <col min="15374" max="15374" width="21" style="6" customWidth="1"/>
    <col min="15375" max="15375" width="1.140625" style="6" customWidth="1"/>
    <col min="15376" max="15376" width="21" style="6" customWidth="1"/>
    <col min="15377" max="15377" width="1.5703125" style="6" customWidth="1"/>
    <col min="15378" max="15378" width="21" style="6" customWidth="1"/>
    <col min="15379" max="15379" width="2" style="6" customWidth="1"/>
    <col min="15380" max="15380" width="21" style="6" customWidth="1"/>
    <col min="15381" max="15381" width="2" style="6" customWidth="1"/>
    <col min="15382" max="15382" width="21" style="6" customWidth="1"/>
    <col min="15383" max="15383" width="2" style="6" customWidth="1"/>
    <col min="15384" max="15384" width="21" style="6" customWidth="1"/>
    <col min="15385" max="15385" width="1.5703125" style="6" customWidth="1"/>
    <col min="15386" max="15386" width="21" style="6" customWidth="1"/>
    <col min="15387" max="15387" width="5" style="6" customWidth="1"/>
    <col min="15388" max="15388" width="2" style="6" customWidth="1"/>
    <col min="15389" max="15389" width="15.140625" style="6" bestFit="1" customWidth="1"/>
    <col min="15390" max="15616" width="12.42578125" style="6"/>
    <col min="15617" max="15617" width="55.85546875" style="6" customWidth="1"/>
    <col min="15618" max="15618" width="2.28515625" style="6" customWidth="1"/>
    <col min="15619" max="15619" width="20.42578125" style="6" customWidth="1"/>
    <col min="15620" max="15620" width="1.140625" style="6" customWidth="1"/>
    <col min="15621" max="15621" width="20.28515625" style="6" customWidth="1"/>
    <col min="15622" max="15622" width="2.28515625" style="6" customWidth="1"/>
    <col min="15623" max="15623" width="20.42578125" style="6" customWidth="1"/>
    <col min="15624" max="15624" width="1.28515625" style="6" customWidth="1"/>
    <col min="15625" max="15625" width="20.28515625" style="6" customWidth="1"/>
    <col min="15626" max="15626" width="1.28515625" style="6" customWidth="1"/>
    <col min="15627" max="15627" width="20.28515625" style="6" customWidth="1"/>
    <col min="15628" max="15628" width="0" style="6" hidden="1" customWidth="1"/>
    <col min="15629" max="15629" width="2.140625" style="6" customWidth="1"/>
    <col min="15630" max="15630" width="21" style="6" customWidth="1"/>
    <col min="15631" max="15631" width="1.140625" style="6" customWidth="1"/>
    <col min="15632" max="15632" width="21" style="6" customWidth="1"/>
    <col min="15633" max="15633" width="1.5703125" style="6" customWidth="1"/>
    <col min="15634" max="15634" width="21" style="6" customWidth="1"/>
    <col min="15635" max="15635" width="2" style="6" customWidth="1"/>
    <col min="15636" max="15636" width="21" style="6" customWidth="1"/>
    <col min="15637" max="15637" width="2" style="6" customWidth="1"/>
    <col min="15638" max="15638" width="21" style="6" customWidth="1"/>
    <col min="15639" max="15639" width="2" style="6" customWidth="1"/>
    <col min="15640" max="15640" width="21" style="6" customWidth="1"/>
    <col min="15641" max="15641" width="1.5703125" style="6" customWidth="1"/>
    <col min="15642" max="15642" width="21" style="6" customWidth="1"/>
    <col min="15643" max="15643" width="5" style="6" customWidth="1"/>
    <col min="15644" max="15644" width="2" style="6" customWidth="1"/>
    <col min="15645" max="15645" width="15.140625" style="6" bestFit="1" customWidth="1"/>
    <col min="15646" max="15872" width="12.42578125" style="6"/>
    <col min="15873" max="15873" width="55.85546875" style="6" customWidth="1"/>
    <col min="15874" max="15874" width="2.28515625" style="6" customWidth="1"/>
    <col min="15875" max="15875" width="20.42578125" style="6" customWidth="1"/>
    <col min="15876" max="15876" width="1.140625" style="6" customWidth="1"/>
    <col min="15877" max="15877" width="20.28515625" style="6" customWidth="1"/>
    <col min="15878" max="15878" width="2.28515625" style="6" customWidth="1"/>
    <col min="15879" max="15879" width="20.42578125" style="6" customWidth="1"/>
    <col min="15880" max="15880" width="1.28515625" style="6" customWidth="1"/>
    <col min="15881" max="15881" width="20.28515625" style="6" customWidth="1"/>
    <col min="15882" max="15882" width="1.28515625" style="6" customWidth="1"/>
    <col min="15883" max="15883" width="20.28515625" style="6" customWidth="1"/>
    <col min="15884" max="15884" width="0" style="6" hidden="1" customWidth="1"/>
    <col min="15885" max="15885" width="2.140625" style="6" customWidth="1"/>
    <col min="15886" max="15886" width="21" style="6" customWidth="1"/>
    <col min="15887" max="15887" width="1.140625" style="6" customWidth="1"/>
    <col min="15888" max="15888" width="21" style="6" customWidth="1"/>
    <col min="15889" max="15889" width="1.5703125" style="6" customWidth="1"/>
    <col min="15890" max="15890" width="21" style="6" customWidth="1"/>
    <col min="15891" max="15891" width="2" style="6" customWidth="1"/>
    <col min="15892" max="15892" width="21" style="6" customWidth="1"/>
    <col min="15893" max="15893" width="2" style="6" customWidth="1"/>
    <col min="15894" max="15894" width="21" style="6" customWidth="1"/>
    <col min="15895" max="15895" width="2" style="6" customWidth="1"/>
    <col min="15896" max="15896" width="21" style="6" customWidth="1"/>
    <col min="15897" max="15897" width="1.5703125" style="6" customWidth="1"/>
    <col min="15898" max="15898" width="21" style="6" customWidth="1"/>
    <col min="15899" max="15899" width="5" style="6" customWidth="1"/>
    <col min="15900" max="15900" width="2" style="6" customWidth="1"/>
    <col min="15901" max="15901" width="15.140625" style="6" bestFit="1" customWidth="1"/>
    <col min="15902" max="16128" width="12.42578125" style="6"/>
    <col min="16129" max="16129" width="55.85546875" style="6" customWidth="1"/>
    <col min="16130" max="16130" width="2.28515625" style="6" customWidth="1"/>
    <col min="16131" max="16131" width="20.42578125" style="6" customWidth="1"/>
    <col min="16132" max="16132" width="1.140625" style="6" customWidth="1"/>
    <col min="16133" max="16133" width="20.28515625" style="6" customWidth="1"/>
    <col min="16134" max="16134" width="2.28515625" style="6" customWidth="1"/>
    <col min="16135" max="16135" width="20.42578125" style="6" customWidth="1"/>
    <col min="16136" max="16136" width="1.28515625" style="6" customWidth="1"/>
    <col min="16137" max="16137" width="20.28515625" style="6" customWidth="1"/>
    <col min="16138" max="16138" width="1.28515625" style="6" customWidth="1"/>
    <col min="16139" max="16139" width="20.28515625" style="6" customWidth="1"/>
    <col min="16140" max="16140" width="0" style="6" hidden="1" customWidth="1"/>
    <col min="16141" max="16141" width="2.140625" style="6" customWidth="1"/>
    <col min="16142" max="16142" width="21" style="6" customWidth="1"/>
    <col min="16143" max="16143" width="1.140625" style="6" customWidth="1"/>
    <col min="16144" max="16144" width="21" style="6" customWidth="1"/>
    <col min="16145" max="16145" width="1.5703125" style="6" customWidth="1"/>
    <col min="16146" max="16146" width="21" style="6" customWidth="1"/>
    <col min="16147" max="16147" width="2" style="6" customWidth="1"/>
    <col min="16148" max="16148" width="21" style="6" customWidth="1"/>
    <col min="16149" max="16149" width="2" style="6" customWidth="1"/>
    <col min="16150" max="16150" width="21" style="6" customWidth="1"/>
    <col min="16151" max="16151" width="2" style="6" customWidth="1"/>
    <col min="16152" max="16152" width="21" style="6" customWidth="1"/>
    <col min="16153" max="16153" width="1.5703125" style="6" customWidth="1"/>
    <col min="16154" max="16154" width="21" style="6" customWidth="1"/>
    <col min="16155" max="16155" width="5" style="6" customWidth="1"/>
    <col min="16156" max="16156" width="2" style="6" customWidth="1"/>
    <col min="16157" max="16157" width="15.140625" style="6" bestFit="1" customWidth="1"/>
    <col min="16158" max="16384" width="12.42578125" style="6"/>
  </cols>
  <sheetData>
    <row r="1" spans="1:256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8.75">
      <c r="A2" s="7"/>
      <c r="B2" s="8"/>
      <c r="C2" s="393" t="s">
        <v>0</v>
      </c>
      <c r="D2" s="394"/>
      <c r="E2" s="394"/>
      <c r="F2" s="394"/>
      <c r="G2" s="394"/>
      <c r="H2" s="394"/>
      <c r="I2" s="395"/>
      <c r="J2" s="8"/>
      <c r="K2" s="8"/>
      <c r="L2" s="8"/>
      <c r="M2" s="8"/>
      <c r="N2" s="8"/>
      <c r="O2" s="8"/>
      <c r="P2" s="9"/>
      <c r="Q2" s="9"/>
      <c r="R2" s="10"/>
      <c r="S2" s="10"/>
      <c r="T2" s="10"/>
      <c r="U2" s="10"/>
      <c r="V2" s="10"/>
      <c r="W2" s="10"/>
      <c r="X2" s="11"/>
      <c r="Y2" s="11"/>
      <c r="Z2" s="11"/>
      <c r="AA2" s="12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.75">
      <c r="A3" s="7"/>
      <c r="B3" s="9"/>
      <c r="C3" s="396" t="s">
        <v>1</v>
      </c>
      <c r="D3" s="397"/>
      <c r="E3" s="397"/>
      <c r="F3" s="397"/>
      <c r="G3" s="397"/>
      <c r="H3" s="397"/>
      <c r="I3" s="39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2"/>
      <c r="AB3" s="4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6.5" customHeight="1">
      <c r="A4" s="7"/>
      <c r="B4" s="8"/>
      <c r="C4" s="399" t="s">
        <v>2</v>
      </c>
      <c r="D4" s="400"/>
      <c r="E4" s="400"/>
      <c r="F4" s="400"/>
      <c r="G4" s="400"/>
      <c r="H4" s="400"/>
      <c r="I4" s="401"/>
      <c r="J4" s="8"/>
      <c r="K4" s="8"/>
      <c r="L4" s="8"/>
      <c r="M4" s="8"/>
      <c r="N4" s="8"/>
      <c r="O4" s="8"/>
      <c r="P4" s="9"/>
      <c r="Q4" s="9"/>
      <c r="R4" s="9"/>
      <c r="S4" s="9"/>
      <c r="T4" s="9"/>
      <c r="U4" s="9"/>
      <c r="V4" s="9"/>
      <c r="W4" s="9"/>
      <c r="X4" s="13"/>
      <c r="Y4" s="9"/>
      <c r="Z4" s="9"/>
      <c r="AA4" s="12"/>
      <c r="AB4" s="4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9.9499999999999993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4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1.25" customHeight="1">
      <c r="A6" s="17"/>
      <c r="B6" s="18"/>
      <c r="C6" s="18"/>
      <c r="D6" s="18"/>
      <c r="E6" s="18"/>
      <c r="F6" s="18"/>
      <c r="G6" s="18"/>
      <c r="H6" s="18"/>
      <c r="I6" s="18"/>
      <c r="J6" s="19"/>
      <c r="K6" s="18"/>
      <c r="L6" s="19"/>
      <c r="M6" s="19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20"/>
      <c r="AB6" s="4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3.5" customHeight="1">
      <c r="A7" s="17"/>
      <c r="B7" s="18"/>
      <c r="C7" s="21" t="s">
        <v>3</v>
      </c>
      <c r="D7" s="22"/>
      <c r="E7" s="23" t="s">
        <v>4</v>
      </c>
      <c r="F7" s="22"/>
      <c r="G7" s="24" t="s">
        <v>5</v>
      </c>
      <c r="H7" s="8"/>
      <c r="I7" s="23" t="s">
        <v>6</v>
      </c>
      <c r="J7" s="22"/>
      <c r="K7" s="25" t="s">
        <v>6</v>
      </c>
      <c r="L7" s="26"/>
      <c r="M7" s="26"/>
      <c r="N7" s="25"/>
      <c r="O7" s="8"/>
      <c r="P7" s="23" t="s">
        <v>7</v>
      </c>
      <c r="Q7" s="22"/>
      <c r="R7" s="23" t="s">
        <v>8</v>
      </c>
      <c r="S7" s="22"/>
      <c r="T7" s="23" t="s">
        <v>9</v>
      </c>
      <c r="U7" s="22"/>
      <c r="V7" s="23" t="s">
        <v>10</v>
      </c>
      <c r="W7" s="22"/>
      <c r="X7" s="23" t="s">
        <v>11</v>
      </c>
      <c r="Y7" s="22"/>
      <c r="Z7" s="24" t="s">
        <v>12</v>
      </c>
      <c r="AA7" s="20"/>
      <c r="AB7" s="4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 customHeight="1">
      <c r="A8" s="17"/>
      <c r="B8" s="18"/>
      <c r="C8" s="27" t="s">
        <v>13</v>
      </c>
      <c r="D8" s="22"/>
      <c r="E8" s="22" t="s">
        <v>14</v>
      </c>
      <c r="F8" s="22"/>
      <c r="G8" s="28" t="s">
        <v>15</v>
      </c>
      <c r="H8" s="8"/>
      <c r="I8" s="22" t="s">
        <v>16</v>
      </c>
      <c r="J8" s="22"/>
      <c r="K8" s="29" t="s">
        <v>17</v>
      </c>
      <c r="L8" s="26"/>
      <c r="M8" s="26"/>
      <c r="N8" s="29" t="s">
        <v>18</v>
      </c>
      <c r="O8" s="8"/>
      <c r="P8" s="22" t="s">
        <v>19</v>
      </c>
      <c r="Q8" s="22"/>
      <c r="R8" s="22" t="s">
        <v>20</v>
      </c>
      <c r="S8" s="22"/>
      <c r="T8" s="22" t="s">
        <v>21</v>
      </c>
      <c r="U8" s="22"/>
      <c r="V8" s="22" t="s">
        <v>22</v>
      </c>
      <c r="W8" s="22"/>
      <c r="X8" s="22" t="s">
        <v>23</v>
      </c>
      <c r="Y8" s="22"/>
      <c r="Z8" s="27" t="s">
        <v>13</v>
      </c>
      <c r="AA8" s="20"/>
      <c r="AB8" s="4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9" customHeight="1">
      <c r="A9" s="30"/>
      <c r="B9" s="18"/>
      <c r="C9" s="31"/>
      <c r="D9" s="18"/>
      <c r="E9" s="31"/>
      <c r="F9" s="18"/>
      <c r="G9" s="18"/>
      <c r="H9" s="18"/>
      <c r="I9" s="31"/>
      <c r="J9" s="19"/>
      <c r="K9" s="31"/>
      <c r="L9" s="26"/>
      <c r="M9" s="26"/>
      <c r="N9" s="31"/>
      <c r="O9" s="18"/>
      <c r="P9" s="31"/>
      <c r="Q9" s="18"/>
      <c r="R9" s="31"/>
      <c r="S9" s="18"/>
      <c r="T9" s="31"/>
      <c r="U9" s="18"/>
      <c r="V9" s="31"/>
      <c r="W9" s="18"/>
      <c r="X9" s="31"/>
      <c r="Y9" s="18"/>
      <c r="Z9" s="18"/>
      <c r="AA9" s="20"/>
      <c r="AB9" s="4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.75">
      <c r="A10" s="7" t="s">
        <v>24</v>
      </c>
      <c r="B10" s="18"/>
      <c r="C10" s="18"/>
      <c r="D10" s="18"/>
      <c r="E10" s="32"/>
      <c r="F10" s="32"/>
      <c r="G10" s="18"/>
      <c r="H10" s="18"/>
      <c r="I10" s="18"/>
      <c r="J10" s="19"/>
      <c r="K10" s="18"/>
      <c r="L10" s="19"/>
      <c r="M10" s="19"/>
      <c r="N10" s="18"/>
      <c r="O10" s="18"/>
      <c r="P10" s="18"/>
      <c r="Q10" s="18"/>
      <c r="R10" s="33"/>
      <c r="S10" s="18"/>
      <c r="T10" s="18"/>
      <c r="U10" s="18"/>
      <c r="V10" s="33"/>
      <c r="W10" s="18"/>
      <c r="X10" s="33"/>
      <c r="Y10" s="33"/>
      <c r="Z10" s="18"/>
      <c r="AA10" s="20"/>
      <c r="AB10" s="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4.25" customHeight="1">
      <c r="A11" s="34" t="s">
        <v>24</v>
      </c>
      <c r="B11" s="18"/>
      <c r="C11" s="35">
        <v>750000</v>
      </c>
      <c r="D11" s="18"/>
      <c r="E11" s="35">
        <v>5691298</v>
      </c>
      <c r="F11" s="35"/>
      <c r="G11" s="36">
        <v>361587711</v>
      </c>
      <c r="H11" s="35"/>
      <c r="I11" s="35">
        <v>0</v>
      </c>
      <c r="J11" s="19"/>
      <c r="K11" s="35">
        <v>-366215733</v>
      </c>
      <c r="L11" s="37"/>
      <c r="M11" s="37"/>
      <c r="N11" s="35">
        <v>1063276</v>
      </c>
      <c r="O11" s="35"/>
      <c r="P11" s="35">
        <v>0</v>
      </c>
      <c r="Q11" s="35"/>
      <c r="R11" s="35">
        <v>0</v>
      </c>
      <c r="S11" s="35"/>
      <c r="T11" s="35">
        <f>SUM(N11:R11)</f>
        <v>1063276</v>
      </c>
      <c r="U11" s="35"/>
      <c r="V11" s="35">
        <f>E11++G11+I11+K11-T11</f>
        <v>0</v>
      </c>
      <c r="W11" s="35"/>
      <c r="X11" s="35">
        <v>0</v>
      </c>
      <c r="Y11" s="35"/>
      <c r="Z11" s="35">
        <f>SUM(C11:K11)-T11+X11</f>
        <v>750000</v>
      </c>
      <c r="AA11" s="38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3.15" customHeight="1">
      <c r="A12" s="30"/>
      <c r="B12" s="19"/>
      <c r="C12" s="41"/>
      <c r="D12" s="42"/>
      <c r="E12" s="41"/>
      <c r="F12" s="42"/>
      <c r="G12" s="42"/>
      <c r="H12" s="42"/>
      <c r="I12" s="41"/>
      <c r="J12" s="19"/>
      <c r="K12" s="41"/>
      <c r="L12" s="43"/>
      <c r="M12" s="43"/>
      <c r="N12" s="41"/>
      <c r="O12" s="42"/>
      <c r="P12" s="41"/>
      <c r="Q12" s="42"/>
      <c r="R12" s="41"/>
      <c r="S12" s="42"/>
      <c r="T12" s="41"/>
      <c r="U12" s="42"/>
      <c r="V12" s="41"/>
      <c r="W12" s="42"/>
      <c r="X12" s="41"/>
      <c r="Y12" s="42"/>
      <c r="Z12" s="41"/>
      <c r="AA12" s="20"/>
      <c r="AB12" s="4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2.6" customHeight="1">
      <c r="A13" s="44" t="s">
        <v>25</v>
      </c>
      <c r="B13" s="19"/>
      <c r="C13" s="45">
        <f>SUM(C11:C11)</f>
        <v>750000</v>
      </c>
      <c r="D13" s="45"/>
      <c r="E13" s="45">
        <f>SUM(E11:E11)</f>
        <v>5691298</v>
      </c>
      <c r="F13" s="45"/>
      <c r="G13" s="46">
        <f>SUM(G11:G11)</f>
        <v>361587711</v>
      </c>
      <c r="H13" s="45"/>
      <c r="I13" s="45">
        <f>SUM(I11:I11)</f>
        <v>0</v>
      </c>
      <c r="J13" s="47"/>
      <c r="K13" s="45">
        <f>SUM(K11:K11)</f>
        <v>-366215733</v>
      </c>
      <c r="L13" s="47"/>
      <c r="M13" s="47"/>
      <c r="N13" s="48">
        <f>SUM(N11:N11)</f>
        <v>1063276</v>
      </c>
      <c r="O13" s="48"/>
      <c r="P13" s="48">
        <f>SUM(P11:P11)</f>
        <v>0</v>
      </c>
      <c r="Q13" s="48"/>
      <c r="R13" s="48">
        <f>SUM(R11:R11)</f>
        <v>0</v>
      </c>
      <c r="S13" s="48"/>
      <c r="T13" s="48">
        <f>SUM(T11:T11)</f>
        <v>1063276</v>
      </c>
      <c r="U13" s="48"/>
      <c r="V13" s="45">
        <f>SUM(V11:V11)</f>
        <v>0</v>
      </c>
      <c r="W13" s="48"/>
      <c r="X13" s="45">
        <f>SUM(X11:X11)</f>
        <v>0</v>
      </c>
      <c r="Y13" s="45"/>
      <c r="Z13" s="48">
        <f>SUM(C13:K13)-T13+X13</f>
        <v>750000</v>
      </c>
      <c r="AA13" s="20"/>
      <c r="AB13" s="4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3.15" customHeight="1">
      <c r="A14" s="30"/>
      <c r="B14" s="19"/>
      <c r="C14" s="41"/>
      <c r="D14" s="42"/>
      <c r="E14" s="41"/>
      <c r="F14" s="42"/>
      <c r="G14" s="42"/>
      <c r="H14" s="42"/>
      <c r="I14" s="41"/>
      <c r="J14" s="19"/>
      <c r="K14" s="41"/>
      <c r="L14" s="43"/>
      <c r="M14" s="43"/>
      <c r="N14" s="49"/>
      <c r="O14" s="50"/>
      <c r="P14" s="49"/>
      <c r="Q14" s="50"/>
      <c r="R14" s="49"/>
      <c r="S14" s="50"/>
      <c r="T14" s="49"/>
      <c r="U14" s="50"/>
      <c r="V14" s="41"/>
      <c r="W14" s="50"/>
      <c r="X14" s="41"/>
      <c r="Y14" s="42"/>
      <c r="Z14" s="41"/>
      <c r="AA14" s="20"/>
      <c r="AB14" s="4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.75">
      <c r="A15" s="7" t="s">
        <v>26</v>
      </c>
      <c r="B15" s="19"/>
      <c r="C15" s="42"/>
      <c r="D15" s="42"/>
      <c r="E15" s="42"/>
      <c r="F15" s="42"/>
      <c r="G15" s="42"/>
      <c r="H15" s="42"/>
      <c r="I15" s="42"/>
      <c r="J15" s="19"/>
      <c r="K15" s="42"/>
      <c r="L15" s="19"/>
      <c r="M15" s="19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20"/>
      <c r="AB15" s="4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.75">
      <c r="A16" s="51" t="s">
        <v>27</v>
      </c>
      <c r="B16" s="18"/>
      <c r="C16" s="42"/>
      <c r="D16" s="42"/>
      <c r="E16" s="42"/>
      <c r="F16" s="42"/>
      <c r="G16" s="42"/>
      <c r="H16" s="42"/>
      <c r="I16" s="42"/>
      <c r="J16" s="19"/>
      <c r="K16" s="42"/>
      <c r="L16" s="19"/>
      <c r="M16" s="19"/>
      <c r="N16" s="42"/>
      <c r="O16" s="42"/>
      <c r="P16" s="42"/>
      <c r="Q16" s="42"/>
      <c r="R16" s="42"/>
      <c r="S16" s="42"/>
      <c r="T16" s="42"/>
      <c r="U16" s="42"/>
      <c r="V16" s="50"/>
      <c r="W16" s="42"/>
      <c r="X16" s="42"/>
      <c r="Y16" s="42"/>
      <c r="Z16" s="42"/>
      <c r="AA16" s="20"/>
      <c r="AB16" s="4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>
      <c r="A17" s="51" t="s">
        <v>28</v>
      </c>
      <c r="B17" s="18"/>
      <c r="C17" s="35">
        <v>331326</v>
      </c>
      <c r="D17" s="35"/>
      <c r="E17" s="35">
        <v>0</v>
      </c>
      <c r="F17" s="35"/>
      <c r="G17" s="35"/>
      <c r="H17" s="35"/>
      <c r="I17" s="35">
        <v>3975829</v>
      </c>
      <c r="J17" s="37"/>
      <c r="K17" s="35">
        <v>0</v>
      </c>
      <c r="L17" s="37"/>
      <c r="M17" s="37"/>
      <c r="N17" s="35">
        <v>0</v>
      </c>
      <c r="O17" s="35"/>
      <c r="P17" s="35">
        <v>0</v>
      </c>
      <c r="Q17" s="35"/>
      <c r="R17" s="35">
        <v>3975963</v>
      </c>
      <c r="S17" s="35"/>
      <c r="T17" s="52">
        <f>SUM(N17:R17)</f>
        <v>3975963</v>
      </c>
      <c r="U17" s="35"/>
      <c r="V17" s="52">
        <f>E17++G17+I17+K17-T17</f>
        <v>-134</v>
      </c>
      <c r="W17" s="35"/>
      <c r="X17" s="35">
        <v>0</v>
      </c>
      <c r="Y17" s="35"/>
      <c r="Z17" s="35">
        <f>SUM(C17:K17)-T17+X17</f>
        <v>331192</v>
      </c>
      <c r="AA17" s="20"/>
      <c r="AB17" s="4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.75">
      <c r="A18" s="51" t="s">
        <v>29</v>
      </c>
      <c r="B18" s="18"/>
      <c r="C18" s="42">
        <v>0</v>
      </c>
      <c r="D18" s="42"/>
      <c r="E18" s="42">
        <v>0</v>
      </c>
      <c r="F18" s="42"/>
      <c r="G18" s="42">
        <v>0</v>
      </c>
      <c r="H18" s="42"/>
      <c r="I18" s="42">
        <v>23507604</v>
      </c>
      <c r="J18" s="19"/>
      <c r="K18" s="42">
        <v>0</v>
      </c>
      <c r="L18" s="19"/>
      <c r="M18" s="19"/>
      <c r="N18" s="42">
        <v>0</v>
      </c>
      <c r="O18" s="42"/>
      <c r="P18" s="42">
        <v>0</v>
      </c>
      <c r="Q18" s="42"/>
      <c r="R18" s="42">
        <v>4613396</v>
      </c>
      <c r="S18" s="42"/>
      <c r="T18" s="50">
        <f>SUM(N18:R18)</f>
        <v>4613396</v>
      </c>
      <c r="U18" s="42"/>
      <c r="V18" s="50">
        <f>E18++G18+I18+K18-T18</f>
        <v>18894208</v>
      </c>
      <c r="W18" s="42"/>
      <c r="X18" s="42">
        <v>0</v>
      </c>
      <c r="Y18" s="42"/>
      <c r="Z18" s="42">
        <f>SUM(C18:K18)-T18+X18</f>
        <v>18894208</v>
      </c>
      <c r="AA18" s="20"/>
      <c r="AB18" s="4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.75">
      <c r="A19" s="51" t="s">
        <v>30</v>
      </c>
      <c r="B19" s="18"/>
      <c r="C19" s="42">
        <v>0</v>
      </c>
      <c r="D19" s="42"/>
      <c r="E19" s="42">
        <v>0</v>
      </c>
      <c r="F19" s="42"/>
      <c r="G19" s="42">
        <v>0</v>
      </c>
      <c r="H19" s="42"/>
      <c r="I19" s="42">
        <v>19792875</v>
      </c>
      <c r="J19" s="19"/>
      <c r="K19" s="42">
        <v>0</v>
      </c>
      <c r="L19" s="19"/>
      <c r="M19" s="19"/>
      <c r="N19" s="42">
        <v>0</v>
      </c>
      <c r="O19" s="42"/>
      <c r="P19" s="42">
        <v>0</v>
      </c>
      <c r="Q19" s="42"/>
      <c r="R19" s="42">
        <v>4632375</v>
      </c>
      <c r="S19" s="42"/>
      <c r="T19" s="50">
        <f>SUM(N19:R19)</f>
        <v>4632375</v>
      </c>
      <c r="U19" s="42"/>
      <c r="V19" s="50">
        <f>E19++G19+I19+K19-T19</f>
        <v>15160500</v>
      </c>
      <c r="W19" s="42"/>
      <c r="X19" s="42">
        <v>0</v>
      </c>
      <c r="Y19" s="42"/>
      <c r="Z19" s="42">
        <f>SUM(C19:K19)-T19+X19</f>
        <v>15160500</v>
      </c>
      <c r="AA19" s="20"/>
      <c r="AB19" s="4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.75">
      <c r="A20" s="51" t="s">
        <v>31</v>
      </c>
      <c r="B20" s="18"/>
      <c r="C20" s="53">
        <v>0</v>
      </c>
      <c r="D20" s="42"/>
      <c r="E20" s="53">
        <v>0</v>
      </c>
      <c r="F20" s="42"/>
      <c r="G20" s="53">
        <v>0</v>
      </c>
      <c r="H20" s="42"/>
      <c r="I20" s="53">
        <v>23612572</v>
      </c>
      <c r="J20" s="19"/>
      <c r="K20" s="53">
        <v>0</v>
      </c>
      <c r="L20" s="19"/>
      <c r="M20" s="19"/>
      <c r="N20" s="53">
        <v>0</v>
      </c>
      <c r="O20" s="42"/>
      <c r="P20" s="53">
        <v>0</v>
      </c>
      <c r="Q20" s="42"/>
      <c r="R20" s="53">
        <v>2264219</v>
      </c>
      <c r="S20" s="42"/>
      <c r="T20" s="54">
        <f>SUM(N20:R20)</f>
        <v>2264219</v>
      </c>
      <c r="U20" s="42"/>
      <c r="V20" s="54">
        <f>E20++G20+I20+K20-T20</f>
        <v>21348353</v>
      </c>
      <c r="W20" s="42"/>
      <c r="X20" s="53">
        <v>0</v>
      </c>
      <c r="Y20" s="42"/>
      <c r="Z20" s="53">
        <f>SUM(C20:K20)-T20+X20</f>
        <v>21348353</v>
      </c>
      <c r="AA20" s="20"/>
      <c r="AB20" s="4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.75">
      <c r="A21" s="51"/>
      <c r="B21" s="18"/>
      <c r="C21" s="42"/>
      <c r="D21" s="42"/>
      <c r="E21" s="42"/>
      <c r="F21" s="42"/>
      <c r="G21" s="42"/>
      <c r="H21" s="42"/>
      <c r="I21" s="42"/>
      <c r="J21" s="19"/>
      <c r="K21" s="42"/>
      <c r="L21" s="19"/>
      <c r="M21" s="19"/>
      <c r="N21" s="42"/>
      <c r="O21" s="42"/>
      <c r="P21" s="42"/>
      <c r="Q21" s="42"/>
      <c r="R21" s="42"/>
      <c r="S21" s="42"/>
      <c r="T21" s="50"/>
      <c r="U21" s="42"/>
      <c r="V21" s="50"/>
      <c r="W21" s="42"/>
      <c r="X21" s="42"/>
      <c r="Y21" s="42"/>
      <c r="Z21" s="42"/>
      <c r="AA21" s="20"/>
      <c r="AB21" s="4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5.75">
      <c r="A22" s="55" t="s">
        <v>32</v>
      </c>
      <c r="B22" s="18"/>
      <c r="C22" s="45">
        <f>SUM(C17:C20)</f>
        <v>331326</v>
      </c>
      <c r="D22" s="45"/>
      <c r="E22" s="45">
        <f>SUM(E17:E20)</f>
        <v>0</v>
      </c>
      <c r="F22" s="45"/>
      <c r="G22" s="46">
        <f>SUM(G17:G20)</f>
        <v>0</v>
      </c>
      <c r="H22" s="45"/>
      <c r="I22" s="45">
        <f>SUM(I17:I20)</f>
        <v>70888880</v>
      </c>
      <c r="J22" s="47"/>
      <c r="K22" s="45">
        <f>SUM(K17:K20)</f>
        <v>0</v>
      </c>
      <c r="L22" s="47"/>
      <c r="M22" s="47"/>
      <c r="N22" s="45">
        <f>SUM(N17:N20)</f>
        <v>0</v>
      </c>
      <c r="O22" s="45"/>
      <c r="P22" s="45">
        <f>SUM(P17:P20)</f>
        <v>0</v>
      </c>
      <c r="Q22" s="45"/>
      <c r="R22" s="45">
        <f>SUM(R17:R20)</f>
        <v>15485953</v>
      </c>
      <c r="S22" s="45"/>
      <c r="T22" s="45">
        <f>SUM(T17:T20)</f>
        <v>15485953</v>
      </c>
      <c r="U22" s="45"/>
      <c r="V22" s="45">
        <f>SUM(V17:V20)</f>
        <v>55402927</v>
      </c>
      <c r="W22" s="45"/>
      <c r="X22" s="45">
        <f>SUM(X17:X20)</f>
        <v>0</v>
      </c>
      <c r="Y22" s="45"/>
      <c r="Z22" s="45">
        <f>SUM(Z17:Z20)</f>
        <v>55734253</v>
      </c>
      <c r="AA22" s="20"/>
      <c r="AB22" s="4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2.6" customHeight="1">
      <c r="A23" s="30"/>
      <c r="B23" s="19"/>
      <c r="C23" s="41"/>
      <c r="D23" s="42"/>
      <c r="E23" s="41"/>
      <c r="F23" s="42"/>
      <c r="G23" s="42"/>
      <c r="H23" s="42"/>
      <c r="I23" s="41"/>
      <c r="J23" s="19"/>
      <c r="K23" s="41"/>
      <c r="L23" s="43"/>
      <c r="M23" s="43"/>
      <c r="N23" s="41"/>
      <c r="O23" s="42"/>
      <c r="P23" s="41"/>
      <c r="Q23" s="42"/>
      <c r="R23" s="41"/>
      <c r="S23" s="42"/>
      <c r="T23" s="41"/>
      <c r="U23" s="42"/>
      <c r="V23" s="41"/>
      <c r="W23" s="42"/>
      <c r="X23" s="41"/>
      <c r="Y23" s="42"/>
      <c r="Z23" s="41"/>
      <c r="AA23" s="20"/>
      <c r="AB23" s="4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2.6" customHeight="1">
      <c r="A24" s="7" t="s">
        <v>33</v>
      </c>
      <c r="B24" s="19"/>
      <c r="C24" s="42"/>
      <c r="D24" s="42"/>
      <c r="E24" s="42"/>
      <c r="F24" s="42"/>
      <c r="G24" s="42"/>
      <c r="H24" s="42"/>
      <c r="I24" s="42"/>
      <c r="J24" s="19"/>
      <c r="K24" s="42"/>
      <c r="L24" s="43"/>
      <c r="M24" s="43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20"/>
      <c r="AB24" s="4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2.6" customHeight="1">
      <c r="A25" s="51" t="s">
        <v>31</v>
      </c>
      <c r="B25" s="19"/>
      <c r="C25" s="35">
        <v>0</v>
      </c>
      <c r="D25" s="18"/>
      <c r="E25" s="35">
        <v>0</v>
      </c>
      <c r="F25" s="35"/>
      <c r="G25" s="36">
        <v>0</v>
      </c>
      <c r="H25" s="35"/>
      <c r="I25" s="35">
        <v>7975541</v>
      </c>
      <c r="J25" s="19"/>
      <c r="K25" s="35">
        <v>0</v>
      </c>
      <c r="L25" s="37"/>
      <c r="M25" s="37"/>
      <c r="N25" s="35">
        <v>0</v>
      </c>
      <c r="O25" s="35"/>
      <c r="P25" s="35">
        <v>0</v>
      </c>
      <c r="Q25" s="35"/>
      <c r="R25" s="35">
        <v>0</v>
      </c>
      <c r="S25" s="35"/>
      <c r="T25" s="35">
        <f>SUM(N25:R25)</f>
        <v>0</v>
      </c>
      <c r="U25" s="35"/>
      <c r="V25" s="35">
        <f>E25++G25+I25+K25-T25</f>
        <v>7975541</v>
      </c>
      <c r="W25" s="35"/>
      <c r="X25" s="35">
        <v>0</v>
      </c>
      <c r="Y25" s="35"/>
      <c r="Z25" s="35">
        <f>SUM(C25:K25)-T25+X25</f>
        <v>7975541</v>
      </c>
      <c r="AA25" s="20"/>
      <c r="AB25" s="4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2.6" customHeight="1">
      <c r="A26" s="51"/>
      <c r="B26" s="19"/>
      <c r="C26" s="41"/>
      <c r="D26" s="42"/>
      <c r="E26" s="41"/>
      <c r="F26" s="42"/>
      <c r="G26" s="42"/>
      <c r="H26" s="42"/>
      <c r="I26" s="41"/>
      <c r="J26" s="19"/>
      <c r="K26" s="41"/>
      <c r="L26" s="43"/>
      <c r="M26" s="43"/>
      <c r="N26" s="41"/>
      <c r="O26" s="42"/>
      <c r="P26" s="41"/>
      <c r="Q26" s="42"/>
      <c r="R26" s="41"/>
      <c r="S26" s="42"/>
      <c r="T26" s="41"/>
      <c r="U26" s="42"/>
      <c r="V26" s="41"/>
      <c r="W26" s="42"/>
      <c r="X26" s="41"/>
      <c r="Y26" s="42"/>
      <c r="Z26" s="41"/>
      <c r="AA26" s="20"/>
      <c r="AB26" s="4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2.6" customHeight="1">
      <c r="A27" s="56" t="s">
        <v>34</v>
      </c>
      <c r="B27" s="19"/>
      <c r="C27" s="46">
        <f>SUM(C25:C25)</f>
        <v>0</v>
      </c>
      <c r="D27" s="45"/>
      <c r="E27" s="46">
        <f>SUM(E25:E25)</f>
        <v>0</v>
      </c>
      <c r="F27" s="45"/>
      <c r="G27" s="46">
        <f>SUM(G25:G25)</f>
        <v>0</v>
      </c>
      <c r="H27" s="45"/>
      <c r="I27" s="46">
        <f>SUM(I25:I25)</f>
        <v>7975541</v>
      </c>
      <c r="J27" s="47"/>
      <c r="K27" s="46">
        <f>SUM(K25:K25)</f>
        <v>0</v>
      </c>
      <c r="L27" s="47"/>
      <c r="M27" s="47"/>
      <c r="N27" s="46">
        <f>SUM(N25:N25)</f>
        <v>0</v>
      </c>
      <c r="O27" s="45"/>
      <c r="P27" s="46">
        <f>SUM(P25:P25)</f>
        <v>0</v>
      </c>
      <c r="Q27" s="45"/>
      <c r="R27" s="46">
        <f>SUM(R25:R25)</f>
        <v>0</v>
      </c>
      <c r="S27" s="45"/>
      <c r="T27" s="46">
        <f>SUM(T25:T25)</f>
        <v>0</v>
      </c>
      <c r="U27" s="45"/>
      <c r="V27" s="46">
        <f>SUM(V25:V25)</f>
        <v>7975541</v>
      </c>
      <c r="W27" s="45"/>
      <c r="X27" s="46">
        <f>SUM(X25:X25)</f>
        <v>0</v>
      </c>
      <c r="Y27" s="45"/>
      <c r="Z27" s="46">
        <f>SUM(C27:K27)-T27+X27</f>
        <v>7975541</v>
      </c>
      <c r="AA27" s="20"/>
      <c r="AB27" s="4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2.6" customHeight="1">
      <c r="A28" s="30"/>
      <c r="B28" s="19"/>
      <c r="C28" s="42"/>
      <c r="D28" s="42"/>
      <c r="E28" s="42"/>
      <c r="F28" s="42"/>
      <c r="G28" s="42"/>
      <c r="H28" s="42"/>
      <c r="I28" s="42"/>
      <c r="J28" s="19"/>
      <c r="K28" s="42"/>
      <c r="L28" s="43"/>
      <c r="M28" s="43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20"/>
      <c r="AB28" s="4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5.75">
      <c r="A29" s="7" t="s">
        <v>35</v>
      </c>
      <c r="B29" s="57"/>
      <c r="C29" s="42"/>
      <c r="D29" s="42"/>
      <c r="E29" s="42"/>
      <c r="F29" s="42"/>
      <c r="G29" s="42"/>
      <c r="H29" s="42"/>
      <c r="I29" s="42"/>
      <c r="J29" s="19"/>
      <c r="K29" s="42"/>
      <c r="L29" s="19"/>
      <c r="M29" s="19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20"/>
      <c r="AB29" s="4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5.75">
      <c r="A30" s="34" t="s">
        <v>36</v>
      </c>
      <c r="B30" s="18"/>
      <c r="C30" s="35">
        <v>3212013</v>
      </c>
      <c r="D30" s="35"/>
      <c r="E30" s="35">
        <v>0</v>
      </c>
      <c r="F30" s="35"/>
      <c r="G30" s="35">
        <v>0</v>
      </c>
      <c r="H30" s="35"/>
      <c r="I30" s="35">
        <v>652191</v>
      </c>
      <c r="J30" s="58"/>
      <c r="K30" s="35">
        <v>0</v>
      </c>
      <c r="L30" s="37"/>
      <c r="M30" s="37"/>
      <c r="N30" s="35">
        <v>0</v>
      </c>
      <c r="O30" s="35"/>
      <c r="P30" s="35">
        <v>0</v>
      </c>
      <c r="Q30" s="35"/>
      <c r="R30" s="35">
        <v>0</v>
      </c>
      <c r="S30" s="35"/>
      <c r="T30" s="52">
        <f>SUM(N30:R30)</f>
        <v>0</v>
      </c>
      <c r="U30" s="35"/>
      <c r="V30" s="52">
        <f>E30++G30+I30+K30-T30</f>
        <v>652191</v>
      </c>
      <c r="W30" s="35"/>
      <c r="X30" s="35">
        <v>0</v>
      </c>
      <c r="Y30" s="35"/>
      <c r="Z30" s="35">
        <f>SUM(C30:K30)-T30+X30</f>
        <v>3864204</v>
      </c>
      <c r="AA30" s="20"/>
      <c r="AB30" s="4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2.6" hidden="1" customHeight="1">
      <c r="A31" s="34" t="s">
        <v>37</v>
      </c>
      <c r="B31" s="18"/>
      <c r="C31" s="42"/>
      <c r="D31" s="42"/>
      <c r="E31" s="42"/>
      <c r="F31" s="42"/>
      <c r="G31" s="42"/>
      <c r="H31" s="42"/>
      <c r="I31" s="42"/>
      <c r="J31" s="43"/>
      <c r="K31" s="42"/>
      <c r="L31" s="19"/>
      <c r="M31" s="19"/>
      <c r="N31" s="42"/>
      <c r="O31" s="42"/>
      <c r="P31" s="42"/>
      <c r="Q31" s="42"/>
      <c r="R31" s="42"/>
      <c r="S31" s="42"/>
      <c r="T31" s="50">
        <f>SUM(N31:R31)</f>
        <v>0</v>
      </c>
      <c r="U31" s="42"/>
      <c r="V31" s="50">
        <f>E31+I31+K31-T31</f>
        <v>0</v>
      </c>
      <c r="W31" s="42"/>
      <c r="X31" s="42"/>
      <c r="Y31" s="42"/>
      <c r="Z31" s="42">
        <f>SUM(C31:K31)-T31+X31</f>
        <v>0</v>
      </c>
      <c r="AA31" s="20"/>
      <c r="AB31" s="4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3.5" customHeight="1">
      <c r="A32" s="34" t="s">
        <v>38</v>
      </c>
      <c r="B32" s="18"/>
      <c r="C32" s="42">
        <v>80000</v>
      </c>
      <c r="D32" s="42"/>
      <c r="E32" s="42">
        <v>105000</v>
      </c>
      <c r="F32" s="42"/>
      <c r="G32" s="42">
        <v>0</v>
      </c>
      <c r="H32" s="42"/>
      <c r="I32" s="42">
        <v>0</v>
      </c>
      <c r="J32" s="43"/>
      <c r="K32" s="42">
        <v>0</v>
      </c>
      <c r="L32" s="19"/>
      <c r="M32" s="19"/>
      <c r="N32" s="42">
        <v>0</v>
      </c>
      <c r="O32" s="42"/>
      <c r="P32" s="42">
        <v>0</v>
      </c>
      <c r="Q32" s="42"/>
      <c r="R32" s="42">
        <v>0</v>
      </c>
      <c r="S32" s="42"/>
      <c r="T32" s="50">
        <f>SUM(N32:R32)</f>
        <v>0</v>
      </c>
      <c r="U32" s="42"/>
      <c r="V32" s="50">
        <f>E32+I32+K32-T32</f>
        <v>105000</v>
      </c>
      <c r="W32" s="42"/>
      <c r="X32" s="42">
        <v>0</v>
      </c>
      <c r="Y32" s="42"/>
      <c r="Z32" s="42">
        <f>SUM(C32:K32)-T32+X32</f>
        <v>185000</v>
      </c>
      <c r="AA32" s="20"/>
      <c r="AB32" s="4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3.5" customHeight="1">
      <c r="A33" s="34" t="s">
        <v>39</v>
      </c>
      <c r="B33" s="18"/>
      <c r="C33" s="42">
        <v>1293144</v>
      </c>
      <c r="D33" s="42"/>
      <c r="E33" s="6">
        <v>5600000</v>
      </c>
      <c r="G33" s="6">
        <v>0</v>
      </c>
      <c r="H33" s="42"/>
      <c r="I33" s="42">
        <v>0</v>
      </c>
      <c r="J33" s="43"/>
      <c r="K33" s="42">
        <v>0</v>
      </c>
      <c r="L33" s="19"/>
      <c r="M33" s="19"/>
      <c r="N33" s="42">
        <v>0</v>
      </c>
      <c r="O33" s="42"/>
      <c r="P33" s="42">
        <v>5600000</v>
      </c>
      <c r="Q33" s="42"/>
      <c r="R33" s="42">
        <v>0</v>
      </c>
      <c r="S33" s="42"/>
      <c r="T33" s="50">
        <f>SUM(N33:R33)</f>
        <v>5600000</v>
      </c>
      <c r="U33" s="42"/>
      <c r="V33" s="50">
        <f>E33+I33+K33-T33</f>
        <v>0</v>
      </c>
      <c r="W33" s="42"/>
      <c r="X33" s="42">
        <v>0</v>
      </c>
      <c r="Y33" s="42"/>
      <c r="Z33" s="42">
        <f>SUM(C33:K33)-T33+X33</f>
        <v>1293144</v>
      </c>
      <c r="AA33" s="20"/>
      <c r="AB33" s="4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3.5" customHeight="1">
      <c r="A34" s="34" t="s">
        <v>40</v>
      </c>
      <c r="B34" s="18"/>
      <c r="C34" s="42">
        <v>13651000</v>
      </c>
      <c r="D34" s="42"/>
      <c r="E34" s="50">
        <v>0</v>
      </c>
      <c r="F34" s="50"/>
      <c r="G34" s="50">
        <v>0</v>
      </c>
      <c r="H34" s="42"/>
      <c r="I34" s="50">
        <v>0</v>
      </c>
      <c r="J34" s="42"/>
      <c r="K34" s="42">
        <v>0</v>
      </c>
      <c r="L34" s="42"/>
      <c r="M34" s="42"/>
      <c r="N34" s="42">
        <v>0</v>
      </c>
      <c r="O34" s="42"/>
      <c r="P34" s="42">
        <v>11933000</v>
      </c>
      <c r="Q34" s="42"/>
      <c r="R34" s="42">
        <v>0</v>
      </c>
      <c r="S34" s="42"/>
      <c r="T34" s="50">
        <f>SUM(N34:R34)</f>
        <v>11933000</v>
      </c>
      <c r="U34" s="42"/>
      <c r="V34" s="50">
        <f>E34+I34+K34-T34</f>
        <v>-11933000</v>
      </c>
      <c r="W34" s="42"/>
      <c r="X34" s="42">
        <v>0</v>
      </c>
      <c r="Y34" s="42"/>
      <c r="Z34" s="42">
        <f>SUM(C34:K34)-T34+X34</f>
        <v>1718000</v>
      </c>
      <c r="AA34" s="20"/>
      <c r="AB34" s="4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3.5" customHeight="1">
      <c r="A35" s="34" t="s">
        <v>41</v>
      </c>
      <c r="B35" s="18"/>
      <c r="C35" s="42"/>
      <c r="D35" s="42"/>
      <c r="E35" s="50"/>
      <c r="F35" s="50"/>
      <c r="G35" s="50"/>
      <c r="H35" s="42"/>
      <c r="I35" s="50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50"/>
      <c r="U35" s="42"/>
      <c r="V35" s="50"/>
      <c r="W35" s="42"/>
      <c r="X35" s="42"/>
      <c r="Y35" s="42"/>
      <c r="Z35" s="42"/>
      <c r="AA35" s="20"/>
      <c r="AB35" s="4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3.5" customHeight="1">
      <c r="A36" s="51" t="s">
        <v>42</v>
      </c>
      <c r="B36" s="18"/>
      <c r="C36" s="42">
        <v>0</v>
      </c>
      <c r="D36" s="42"/>
      <c r="E36" s="50">
        <v>0</v>
      </c>
      <c r="F36" s="50"/>
      <c r="G36" s="50">
        <v>0</v>
      </c>
      <c r="H36" s="42"/>
      <c r="I36" s="50">
        <v>145253196</v>
      </c>
      <c r="J36" s="42"/>
      <c r="K36" s="42">
        <v>0</v>
      </c>
      <c r="L36" s="42"/>
      <c r="M36" s="42"/>
      <c r="N36" s="42">
        <v>0</v>
      </c>
      <c r="O36" s="42"/>
      <c r="P36" s="42">
        <v>45704000</v>
      </c>
      <c r="Q36" s="42"/>
      <c r="R36" s="42">
        <v>0</v>
      </c>
      <c r="S36" s="42"/>
      <c r="T36" s="50">
        <f>SUM(N36:R36)</f>
        <v>45704000</v>
      </c>
      <c r="U36" s="42"/>
      <c r="V36" s="50">
        <f>E36+I36+K36-T36</f>
        <v>99549196</v>
      </c>
      <c r="W36" s="42"/>
      <c r="X36" s="42">
        <v>0</v>
      </c>
      <c r="Y36" s="42"/>
      <c r="Z36" s="42">
        <f>SUM(C36:K36)-T36+X36</f>
        <v>99549196</v>
      </c>
      <c r="AA36" s="20"/>
      <c r="AB36" s="4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3.5" customHeight="1">
      <c r="A37" s="51" t="s">
        <v>43</v>
      </c>
      <c r="B37" s="18"/>
      <c r="C37" s="42">
        <v>0</v>
      </c>
      <c r="D37" s="42"/>
      <c r="E37" s="50">
        <v>0</v>
      </c>
      <c r="F37" s="50"/>
      <c r="G37" s="50">
        <v>0</v>
      </c>
      <c r="H37" s="42"/>
      <c r="I37" s="50">
        <v>91504496</v>
      </c>
      <c r="J37" s="42"/>
      <c r="K37" s="42">
        <v>0</v>
      </c>
      <c r="L37" s="42"/>
      <c r="M37" s="42"/>
      <c r="N37" s="42">
        <v>0</v>
      </c>
      <c r="O37" s="42"/>
      <c r="P37" s="42">
        <f>22225000+19616000</f>
        <v>41841000</v>
      </c>
      <c r="Q37" s="42"/>
      <c r="R37" s="42">
        <v>0</v>
      </c>
      <c r="S37" s="42"/>
      <c r="T37" s="50">
        <f>SUM(N37:R37)</f>
        <v>41841000</v>
      </c>
      <c r="U37" s="42"/>
      <c r="V37" s="50">
        <f>E37+I37+K37-T37</f>
        <v>49663496</v>
      </c>
      <c r="W37" s="42"/>
      <c r="X37" s="42">
        <v>0</v>
      </c>
      <c r="Y37" s="42"/>
      <c r="Z37" s="42">
        <f>SUM(C37:K37)-T37+X37</f>
        <v>49663496</v>
      </c>
      <c r="AA37" s="20"/>
      <c r="AB37" s="4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3.5" customHeight="1">
      <c r="A38" s="51" t="s">
        <v>44</v>
      </c>
      <c r="B38" s="18"/>
      <c r="C38" s="42">
        <v>0</v>
      </c>
      <c r="D38" s="42"/>
      <c r="E38" s="50"/>
      <c r="F38" s="50"/>
      <c r="G38" s="50"/>
      <c r="H38" s="42"/>
      <c r="I38" s="50">
        <v>49941429</v>
      </c>
      <c r="J38" s="42"/>
      <c r="K38" s="53">
        <v>0</v>
      </c>
      <c r="L38" s="19"/>
      <c r="M38" s="19"/>
      <c r="N38" s="53">
        <v>0</v>
      </c>
      <c r="O38" s="42"/>
      <c r="P38" s="53">
        <v>20738000</v>
      </c>
      <c r="Q38" s="42"/>
      <c r="R38" s="53">
        <v>0</v>
      </c>
      <c r="S38" s="42"/>
      <c r="T38" s="54">
        <f>SUM(N38:R38)</f>
        <v>20738000</v>
      </c>
      <c r="U38" s="42"/>
      <c r="V38" s="54">
        <f>E38+I38+K38-T38</f>
        <v>29203429</v>
      </c>
      <c r="W38" s="42"/>
      <c r="X38" s="53">
        <v>0</v>
      </c>
      <c r="Y38" s="42"/>
      <c r="Z38" s="53">
        <f>SUM(C38:K38)-T38+X38</f>
        <v>29203429</v>
      </c>
      <c r="AA38" s="20"/>
      <c r="AB38" s="4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5.75">
      <c r="A39" s="30"/>
      <c r="B39" s="19"/>
      <c r="C39" s="41"/>
      <c r="D39" s="42"/>
      <c r="E39" s="41"/>
      <c r="F39" s="42"/>
      <c r="G39" s="41"/>
      <c r="H39" s="42"/>
      <c r="I39" s="41"/>
      <c r="J39" s="19"/>
      <c r="K39" s="42"/>
      <c r="L39" s="43"/>
      <c r="M39" s="43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20"/>
      <c r="AB39" s="4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2.6" customHeight="1">
      <c r="A40" s="44" t="s">
        <v>45</v>
      </c>
      <c r="B40" s="19"/>
      <c r="C40" s="59">
        <f>SUM(C30:C38)</f>
        <v>18236157</v>
      </c>
      <c r="D40" s="50"/>
      <c r="E40" s="59">
        <f>SUM(E30:E38)</f>
        <v>5705000</v>
      </c>
      <c r="F40" s="59"/>
      <c r="G40" s="59">
        <f>SUM(G30:G38)</f>
        <v>0</v>
      </c>
      <c r="H40" s="50"/>
      <c r="I40" s="59">
        <f>SUM(I30:I38)</f>
        <v>287351312</v>
      </c>
      <c r="J40" s="19"/>
      <c r="K40" s="59">
        <f>SUM(K30:K38)</f>
        <v>0</v>
      </c>
      <c r="L40" s="47"/>
      <c r="M40" s="47"/>
      <c r="N40" s="59">
        <f>SUM(N30:N38)</f>
        <v>0</v>
      </c>
      <c r="O40" s="45"/>
      <c r="P40" s="59">
        <f>SUM(P30:P38)</f>
        <v>125816000</v>
      </c>
      <c r="Q40" s="45"/>
      <c r="R40" s="59">
        <f>SUM(R30:R38)</f>
        <v>0</v>
      </c>
      <c r="S40" s="45"/>
      <c r="T40" s="59">
        <f>SUM(T30:T38)</f>
        <v>125816000</v>
      </c>
      <c r="U40" s="45"/>
      <c r="V40" s="59">
        <f>SUM(V30:V38)</f>
        <v>167240312</v>
      </c>
      <c r="W40" s="45"/>
      <c r="X40" s="59">
        <f>SUM(X30:X38)</f>
        <v>0</v>
      </c>
      <c r="Y40" s="45"/>
      <c r="Z40" s="59">
        <f>SUM(Z30:Z38)</f>
        <v>185476469</v>
      </c>
      <c r="AA40" s="20"/>
      <c r="AB40" s="4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3.15" customHeight="1">
      <c r="A41" s="30"/>
      <c r="B41" s="19"/>
      <c r="C41" s="41"/>
      <c r="D41" s="42"/>
      <c r="E41" s="41"/>
      <c r="F41" s="42"/>
      <c r="G41" s="41"/>
      <c r="H41" s="42"/>
      <c r="I41" s="41"/>
      <c r="J41" s="19"/>
      <c r="K41" s="41"/>
      <c r="L41" s="19"/>
      <c r="M41" s="19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20"/>
      <c r="AB41" s="4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4.45" customHeight="1" thickBot="1">
      <c r="A42" s="44" t="s">
        <v>46</v>
      </c>
      <c r="B42" s="42"/>
      <c r="C42" s="60">
        <f>SUM(C13,C22,C25,C40)</f>
        <v>19317483</v>
      </c>
      <c r="D42" s="35"/>
      <c r="E42" s="60">
        <f>SUM(E13,E22,E25,E40)</f>
        <v>11396298</v>
      </c>
      <c r="F42" s="45"/>
      <c r="G42" s="60">
        <f>SUM(G13,G22,G25,G40)</f>
        <v>361587711</v>
      </c>
      <c r="H42" s="35"/>
      <c r="I42" s="60">
        <f>SUM(I13,I22,I25,I40)</f>
        <v>366215733</v>
      </c>
      <c r="J42" s="37"/>
      <c r="K42" s="60">
        <f>SUM(K13,K22,K25,K40)</f>
        <v>-366215733</v>
      </c>
      <c r="L42" s="37"/>
      <c r="M42" s="37"/>
      <c r="N42" s="60">
        <f>SUM(N13,N22,N25,N40)</f>
        <v>1063276</v>
      </c>
      <c r="O42" s="35"/>
      <c r="P42" s="60">
        <f>SUM(P13,P22,P25,P40)</f>
        <v>125816000</v>
      </c>
      <c r="Q42" s="35"/>
      <c r="R42" s="60">
        <f>SUM(R13,R22,R25,R40)</f>
        <v>15485953</v>
      </c>
      <c r="S42" s="35"/>
      <c r="T42" s="60">
        <f>SUM(T13,T22,T25,T40)</f>
        <v>142365229</v>
      </c>
      <c r="U42" s="35"/>
      <c r="V42" s="60">
        <f>SUM(V13,V22,V25,V40)</f>
        <v>230618780</v>
      </c>
      <c r="W42" s="35"/>
      <c r="X42" s="60">
        <f>SUM(X13,X22,X25,X40)</f>
        <v>0</v>
      </c>
      <c r="Y42" s="45"/>
      <c r="Z42" s="60">
        <f>SUM(Z13,Z22,Z25,Z40)</f>
        <v>249936263</v>
      </c>
      <c r="AA42" s="38"/>
      <c r="AB42" s="39"/>
      <c r="AC42" s="45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2.6" customHeight="1" thickTop="1">
      <c r="A43" s="61"/>
      <c r="B43" s="61"/>
      <c r="C43" s="61"/>
      <c r="D43" s="61"/>
      <c r="E43" s="61"/>
      <c r="F43" s="61"/>
      <c r="G43" s="61"/>
      <c r="H43" s="61"/>
      <c r="I43" s="61"/>
      <c r="J43" s="62"/>
      <c r="K43" s="61"/>
      <c r="L43" s="62"/>
      <c r="M43" s="62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3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2.6" customHeight="1">
      <c r="I44" s="64"/>
      <c r="J44" s="65"/>
      <c r="L44" s="65"/>
      <c r="M44" s="65"/>
      <c r="N44" s="6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2.6" customHeight="1">
      <c r="J45" s="65"/>
      <c r="L45" s="65"/>
      <c r="M45" s="65"/>
      <c r="N45" s="6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5" customFormat="1" ht="12.6" customHeight="1">
      <c r="J46" s="65"/>
      <c r="K46" s="6"/>
      <c r="L46" s="65"/>
      <c r="M46" s="6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6"/>
      <c r="Z46" s="6"/>
    </row>
    <row r="47" spans="1:256" s="5" customFormat="1" ht="12.6" customHeight="1">
      <c r="J47" s="65"/>
      <c r="K47" s="6"/>
      <c r="L47" s="65"/>
      <c r="M47" s="6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6"/>
      <c r="Z47" s="6"/>
    </row>
    <row r="48" spans="1:256" s="5" customFormat="1" ht="12.6" customHeight="1">
      <c r="J48" s="65"/>
      <c r="L48" s="65"/>
      <c r="M48" s="6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6"/>
      <c r="Z48" s="6"/>
    </row>
    <row r="49" spans="10:26" s="5" customFormat="1" ht="12.6" customHeight="1">
      <c r="J49" s="65"/>
      <c r="K49" s="6"/>
      <c r="L49" s="65"/>
      <c r="M49" s="6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6"/>
      <c r="Z49" s="6"/>
    </row>
    <row r="50" spans="10:26" s="5" customFormat="1" ht="12.6" customHeight="1">
      <c r="J50" s="65"/>
      <c r="K50" s="6"/>
      <c r="L50" s="65"/>
      <c r="M50" s="6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6"/>
      <c r="Z50" s="6"/>
    </row>
    <row r="51" spans="10:26" s="5" customFormat="1" ht="12.6" customHeight="1">
      <c r="J51" s="65"/>
      <c r="K51" s="6"/>
      <c r="L51" s="65"/>
      <c r="M51" s="6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6"/>
      <c r="Z51" s="6"/>
    </row>
    <row r="52" spans="10:26" s="5" customFormat="1" ht="12.6" customHeight="1">
      <c r="J52" s="65"/>
      <c r="K52" s="6"/>
      <c r="L52" s="65"/>
      <c r="M52" s="6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6"/>
      <c r="Z52" s="6"/>
    </row>
    <row r="53" spans="10:26" s="5" customFormat="1" ht="12.6" customHeight="1">
      <c r="J53" s="65"/>
      <c r="K53" s="6"/>
      <c r="L53" s="65"/>
      <c r="M53" s="6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6"/>
      <c r="Z53" s="6"/>
    </row>
    <row r="54" spans="10:26" s="5" customFormat="1" ht="12.6" customHeight="1">
      <c r="J54" s="65"/>
      <c r="K54" s="6"/>
      <c r="L54" s="65"/>
      <c r="M54" s="6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6"/>
      <c r="Z54" s="6"/>
    </row>
    <row r="55" spans="10:26" s="5" customFormat="1" ht="12.6" customHeight="1">
      <c r="J55" s="65"/>
      <c r="K55" s="6"/>
      <c r="L55" s="65"/>
      <c r="M55" s="6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6"/>
      <c r="Z55" s="6"/>
    </row>
    <row r="56" spans="10:26" s="5" customFormat="1" ht="12.6" customHeight="1">
      <c r="J56" s="65"/>
      <c r="K56" s="6"/>
      <c r="L56" s="65"/>
      <c r="M56" s="6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6"/>
      <c r="Z56" s="6"/>
    </row>
    <row r="57" spans="10:26" s="5" customFormat="1" ht="12.6" customHeight="1">
      <c r="J57" s="65"/>
      <c r="K57" s="6"/>
      <c r="L57" s="65"/>
      <c r="M57" s="6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6"/>
      <c r="Z57" s="6"/>
    </row>
    <row r="58" spans="10:26" s="5" customFormat="1" ht="12.6" customHeight="1">
      <c r="J58" s="65"/>
      <c r="K58" s="6"/>
      <c r="L58" s="65"/>
      <c r="M58" s="6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6"/>
      <c r="Z58" s="6"/>
    </row>
    <row r="59" spans="10:26" s="5" customFormat="1" ht="12.6" customHeight="1">
      <c r="J59" s="65"/>
      <c r="K59" s="6"/>
      <c r="L59" s="65"/>
      <c r="M59" s="6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6"/>
      <c r="Z59" s="6"/>
    </row>
    <row r="60" spans="10:26" s="5" customFormat="1" ht="12.6" customHeight="1">
      <c r="J60" s="65"/>
      <c r="K60" s="6"/>
      <c r="L60" s="65"/>
      <c r="M60" s="6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6"/>
      <c r="Z60" s="6"/>
    </row>
    <row r="61" spans="10:26" s="5" customFormat="1" ht="12.6" customHeight="1">
      <c r="J61" s="65"/>
      <c r="K61" s="6"/>
      <c r="L61" s="65"/>
      <c r="M61" s="6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6"/>
      <c r="Z61" s="6"/>
    </row>
    <row r="62" spans="10:26" s="5" customFormat="1" ht="12.6" customHeight="1">
      <c r="J62" s="65"/>
      <c r="K62" s="6"/>
      <c r="L62" s="65"/>
      <c r="M62" s="6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6"/>
      <c r="Z62" s="6"/>
    </row>
    <row r="63" spans="10:26" s="5" customFormat="1" ht="15.75">
      <c r="J63" s="65"/>
      <c r="K63" s="6"/>
      <c r="L63" s="65"/>
      <c r="M63" s="6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6"/>
      <c r="Z63" s="6"/>
    </row>
    <row r="64" spans="10:26" s="5" customFormat="1" ht="15.75">
      <c r="J64" s="65"/>
      <c r="K64" s="6"/>
      <c r="L64" s="65"/>
      <c r="M64" s="6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6"/>
      <c r="Z64" s="6"/>
    </row>
    <row r="65" spans="10:256" s="5" customFormat="1" ht="15.75">
      <c r="J65" s="65"/>
      <c r="K65" s="6"/>
      <c r="L65" s="65"/>
      <c r="M65" s="6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6"/>
      <c r="Z65" s="6"/>
    </row>
    <row r="66" spans="10:256" s="5" customFormat="1" ht="15.75">
      <c r="J66" s="65"/>
      <c r="K66" s="6"/>
      <c r="L66" s="65"/>
      <c r="M66" s="6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6"/>
      <c r="Z66" s="6"/>
    </row>
    <row r="67" spans="10:256" s="5" customFormat="1" ht="15.75">
      <c r="J67" s="65"/>
      <c r="K67" s="6"/>
      <c r="L67" s="65"/>
      <c r="M67" s="6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6"/>
      <c r="Z67" s="6"/>
    </row>
    <row r="68" spans="10:256" s="5" customFormat="1" ht="15.75">
      <c r="J68" s="65"/>
      <c r="K68" s="6"/>
      <c r="L68" s="65"/>
      <c r="M68" s="6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6"/>
      <c r="Z68" s="6"/>
    </row>
    <row r="69" spans="10:256" s="5" customFormat="1" ht="15.75">
      <c r="J69" s="65"/>
      <c r="K69" s="6"/>
      <c r="L69" s="65"/>
      <c r="M69" s="6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6"/>
      <c r="Z69" s="6"/>
    </row>
    <row r="70" spans="10:256" s="5" customFormat="1" ht="15.75">
      <c r="J70" s="65"/>
      <c r="K70" s="6"/>
      <c r="L70" s="65"/>
      <c r="M70" s="6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6"/>
      <c r="Z70" s="6"/>
    </row>
    <row r="71" spans="10:256" s="5" customFormat="1" ht="15.75">
      <c r="J71" s="65"/>
      <c r="K71" s="6"/>
      <c r="L71" s="65"/>
      <c r="M71" s="6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6"/>
      <c r="Z71" s="6"/>
    </row>
    <row r="72" spans="10:256" s="5" customFormat="1" ht="15.75">
      <c r="J72" s="65"/>
      <c r="K72" s="6"/>
      <c r="L72" s="65"/>
      <c r="M72" s="6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6"/>
      <c r="Z72" s="6"/>
    </row>
    <row r="73" spans="10:256" s="5" customFormat="1" ht="15.75">
      <c r="J73" s="65"/>
      <c r="K73" s="6"/>
      <c r="L73" s="65"/>
      <c r="M73" s="6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6"/>
      <c r="Z73" s="6"/>
    </row>
    <row r="74" spans="10:256" s="5" customFormat="1" ht="15.75">
      <c r="J74" s="65"/>
      <c r="K74" s="6"/>
      <c r="L74" s="65"/>
      <c r="M74" s="6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6"/>
      <c r="Z74" s="6"/>
    </row>
    <row r="75" spans="10:256" s="5" customFormat="1" ht="15.75">
      <c r="J75" s="65"/>
      <c r="K75" s="6"/>
      <c r="L75" s="65"/>
      <c r="M75" s="6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6"/>
      <c r="Z75" s="6"/>
    </row>
    <row r="76" spans="10:256" s="5" customFormat="1" ht="15.75">
      <c r="J76" s="65"/>
      <c r="K76" s="6"/>
      <c r="L76" s="65"/>
      <c r="M76" s="6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6"/>
      <c r="Z76" s="6"/>
    </row>
    <row r="77" spans="10:256" s="5" customFormat="1" ht="15.75">
      <c r="J77" s="65"/>
      <c r="K77" s="6"/>
      <c r="L77" s="65"/>
      <c r="M77" s="6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6"/>
      <c r="Z77" s="6"/>
    </row>
    <row r="78" spans="10:256" ht="15.75">
      <c r="J78" s="65"/>
      <c r="L78" s="65"/>
      <c r="M78" s="65"/>
      <c r="N78" s="6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0:256" ht="15.75">
      <c r="J79" s="65"/>
      <c r="L79" s="65"/>
      <c r="M79" s="65"/>
      <c r="N79" s="6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0:256" ht="15.75">
      <c r="J80" s="65"/>
      <c r="L80" s="65"/>
      <c r="M80" s="65"/>
      <c r="N80" s="6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15.75">
      <c r="J81" s="65"/>
      <c r="L81" s="65"/>
      <c r="M81" s="65"/>
      <c r="N81" s="6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15.75">
      <c r="J82" s="65"/>
      <c r="L82" s="65"/>
      <c r="M82" s="65"/>
      <c r="N82" s="6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ht="15.75">
      <c r="J83" s="65"/>
      <c r="L83" s="65"/>
      <c r="M83" s="65"/>
      <c r="N83" s="6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ht="15.75">
      <c r="J84" s="65"/>
      <c r="L84" s="65"/>
      <c r="M84" s="65"/>
      <c r="N84" s="6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ht="15.75">
      <c r="J85" s="65"/>
      <c r="L85" s="65"/>
      <c r="M85" s="65"/>
      <c r="N85" s="6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ht="15.75">
      <c r="J86" s="65"/>
      <c r="L86" s="65"/>
      <c r="M86" s="65"/>
      <c r="N86" s="6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ht="15.75">
      <c r="J87" s="65"/>
      <c r="L87" s="65"/>
      <c r="M87" s="65"/>
      <c r="N87" s="6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ht="15.75">
      <c r="J88" s="65"/>
      <c r="L88" s="65"/>
      <c r="M88" s="65"/>
      <c r="N88" s="6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ht="15.75">
      <c r="J89" s="65"/>
      <c r="L89" s="65"/>
      <c r="M89" s="65"/>
      <c r="N89" s="6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ht="15.75">
      <c r="J90" s="65"/>
      <c r="L90" s="65"/>
      <c r="M90" s="65"/>
      <c r="N90" s="6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ht="15.75">
      <c r="J91" s="65"/>
      <c r="L91" s="65"/>
      <c r="M91" s="65"/>
      <c r="N91" s="6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ht="15.75"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ht="15.75">
      <c r="A93" s="5"/>
      <c r="B93" s="5"/>
      <c r="C93" s="5"/>
      <c r="D93" s="5"/>
      <c r="E93" s="5"/>
      <c r="F93" s="5"/>
      <c r="G93" s="5"/>
      <c r="H93" s="5"/>
      <c r="I93" s="5"/>
      <c r="J93" s="5"/>
      <c r="L93" s="5"/>
      <c r="M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4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ht="15.75">
      <c r="A94" s="5"/>
      <c r="B94" s="5"/>
      <c r="C94" s="5"/>
      <c r="D94" s="5"/>
      <c r="E94" s="5"/>
      <c r="F94" s="5"/>
      <c r="G94" s="5"/>
      <c r="H94" s="5"/>
      <c r="I94" s="5"/>
      <c r="J94" s="5"/>
      <c r="L94" s="5"/>
      <c r="M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4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ht="15.75">
      <c r="A95" s="5"/>
      <c r="B95" s="5"/>
      <c r="C95" s="5"/>
      <c r="D95" s="5"/>
      <c r="E95" s="5"/>
      <c r="F95" s="5"/>
      <c r="G95" s="5"/>
      <c r="H95" s="5"/>
      <c r="I95" s="5"/>
      <c r="J95" s="5"/>
      <c r="L95" s="5"/>
      <c r="M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4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ht="15.75">
      <c r="A96" s="5"/>
      <c r="B96" s="5"/>
      <c r="C96" s="5"/>
      <c r="D96" s="5"/>
      <c r="E96" s="5"/>
      <c r="F96" s="5"/>
      <c r="G96" s="5"/>
      <c r="H96" s="5"/>
      <c r="I96" s="5"/>
      <c r="J96" s="5"/>
      <c r="L96" s="5"/>
      <c r="M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4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ht="15.75">
      <c r="A97" s="5"/>
      <c r="B97" s="5"/>
      <c r="C97" s="5"/>
      <c r="D97" s="5"/>
      <c r="E97" s="5"/>
      <c r="F97" s="5"/>
      <c r="G97" s="5"/>
      <c r="H97" s="5"/>
      <c r="I97" s="5"/>
      <c r="J97" s="5"/>
      <c r="L97" s="5"/>
      <c r="M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4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ht="15.75">
      <c r="A98" s="5"/>
      <c r="B98" s="5"/>
      <c r="C98" s="5"/>
      <c r="D98" s="5"/>
      <c r="E98" s="5"/>
      <c r="F98" s="5"/>
      <c r="G98" s="5"/>
      <c r="H98" s="5"/>
      <c r="I98" s="5"/>
      <c r="J98" s="5"/>
      <c r="L98" s="5"/>
      <c r="M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4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ht="15.75">
      <c r="A99" s="5"/>
      <c r="B99" s="5"/>
      <c r="C99" s="5"/>
      <c r="D99" s="5"/>
      <c r="E99" s="5"/>
      <c r="F99" s="5"/>
      <c r="G99" s="5"/>
      <c r="H99" s="5"/>
      <c r="I99" s="5"/>
      <c r="J99" s="5"/>
      <c r="L99" s="5"/>
      <c r="M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4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L100" s="5"/>
      <c r="M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4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L101" s="5"/>
      <c r="M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4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L102" s="5"/>
      <c r="M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4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L103" s="5"/>
      <c r="M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4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L104" s="5"/>
      <c r="M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4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L105" s="5"/>
      <c r="M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4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L106" s="5"/>
      <c r="M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4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L107" s="5"/>
      <c r="M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4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L108" s="5"/>
      <c r="M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4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L109" s="5"/>
      <c r="M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4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L110" s="5"/>
      <c r="M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4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L111" s="5"/>
      <c r="M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4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L112" s="5"/>
      <c r="M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4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L113" s="5"/>
      <c r="M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4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L114" s="5"/>
      <c r="M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4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L115" s="5"/>
      <c r="M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4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L116" s="5"/>
      <c r="M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4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L117" s="5"/>
      <c r="M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4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L118" s="5"/>
      <c r="M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4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L119" s="5"/>
      <c r="M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4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L120" s="5"/>
      <c r="M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4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L121" s="5"/>
      <c r="M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4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L122" s="5"/>
      <c r="M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4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L123" s="5"/>
      <c r="M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4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ht="11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L124" s="5"/>
      <c r="M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4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L125" s="5"/>
      <c r="M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4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L126" s="5"/>
      <c r="M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4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ht="11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L127" s="5"/>
      <c r="M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4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L128" s="5"/>
      <c r="M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4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ht="11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L129" s="5"/>
      <c r="M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4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ht="11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L130" s="5"/>
      <c r="M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4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ht="11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L131" s="5"/>
      <c r="M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4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ht="11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L132" s="5"/>
      <c r="M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4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ht="11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L133" s="5"/>
      <c r="M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4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ht="11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L134" s="5"/>
      <c r="M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4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ht="11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L135" s="5"/>
      <c r="M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4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ht="11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L136" s="5"/>
      <c r="M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4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ht="11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L137" s="5"/>
      <c r="M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4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ht="11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L138" s="5"/>
      <c r="M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4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ht="11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L139" s="5"/>
      <c r="M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4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L140" s="5"/>
      <c r="M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4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ht="11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L141" s="5"/>
      <c r="M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4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ht="11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L142" s="5"/>
      <c r="M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4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ht="11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L143" s="5"/>
      <c r="M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4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ht="11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L144" s="5"/>
      <c r="M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4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ht="11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L145" s="5"/>
      <c r="M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4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ht="11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L146" s="5"/>
      <c r="M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4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ht="11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L147" s="5"/>
      <c r="M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4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ht="11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L148" s="5"/>
      <c r="M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4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ht="11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L149" s="5"/>
      <c r="M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4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ht="11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L150" s="5"/>
      <c r="M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4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1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L151" s="5"/>
      <c r="M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4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ht="11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L152" s="5"/>
      <c r="M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4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ht="11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L153" s="5"/>
      <c r="M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4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ht="11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L154" s="5"/>
      <c r="M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4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ht="11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L155" s="5"/>
      <c r="M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4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ht="11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L156" s="5"/>
      <c r="M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4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ht="11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L157" s="5"/>
      <c r="M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4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ht="11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L158" s="5"/>
      <c r="M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4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ht="11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L159" s="5"/>
      <c r="M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4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ht="11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L160" s="5"/>
      <c r="M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4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ht="11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L161" s="5"/>
      <c r="M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4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ht="11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L162" s="5"/>
      <c r="M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4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ht="11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L163" s="5"/>
      <c r="M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4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ht="11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L164" s="5"/>
      <c r="M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4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ht="11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L165" s="5"/>
      <c r="M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4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ht="11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L166" s="5"/>
      <c r="M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4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ht="11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L167" s="5"/>
      <c r="M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4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ht="11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L168" s="5"/>
      <c r="M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4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ht="11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L169" s="5"/>
      <c r="M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4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ht="11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L170" s="5"/>
      <c r="M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4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</sheetData>
  <mergeCells count="3">
    <mergeCell ref="C2:I2"/>
    <mergeCell ref="C3:I3"/>
    <mergeCell ref="C4:I4"/>
  </mergeCells>
  <printOptions horizontalCentered="1"/>
  <pageMargins left="0.25" right="0" top="1" bottom="1.1499999999999999" header="0.3" footer="0.2"/>
  <pageSetup scale="57" firstPageNumber="4" fitToWidth="2" orientation="portrait" cellComments="asDisplayed" useFirstPageNumber="1" copies="3" r:id="rId1"/>
  <headerFooter alignWithMargins="0">
    <oddFooter xml:space="preserve">&amp;C&amp;"Goudy Old Style,Regular"&amp;14- &amp;P -
</oddFooter>
  </headerFooter>
  <colBreaks count="1" manualBreakCount="1">
    <brk id="10" max="42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>
      <selection sqref="A1:I1"/>
    </sheetView>
  </sheetViews>
  <sheetFormatPr defaultRowHeight="12.75"/>
  <cols>
    <col min="1" max="1" width="36.7109375" style="148" customWidth="1"/>
    <col min="2" max="2" width="12.7109375" style="148" customWidth="1"/>
    <col min="3" max="3" width="1.7109375" style="148" customWidth="1"/>
    <col min="4" max="4" width="12.7109375" style="148" customWidth="1"/>
    <col min="5" max="5" width="1.7109375" style="148" customWidth="1"/>
    <col min="6" max="6" width="12.7109375" style="148" customWidth="1"/>
    <col min="7" max="7" width="1.7109375" style="148" customWidth="1"/>
    <col min="8" max="8" width="12.7109375" style="148" customWidth="1"/>
    <col min="9" max="9" width="1.7109375" style="148" customWidth="1"/>
    <col min="10" max="256" width="9.140625" style="148"/>
    <col min="257" max="257" width="36.7109375" style="148" customWidth="1"/>
    <col min="258" max="258" width="12.7109375" style="148" customWidth="1"/>
    <col min="259" max="259" width="1.7109375" style="148" customWidth="1"/>
    <col min="260" max="260" width="12.7109375" style="148" customWidth="1"/>
    <col min="261" max="261" width="1.7109375" style="148" customWidth="1"/>
    <col min="262" max="262" width="12.7109375" style="148" customWidth="1"/>
    <col min="263" max="263" width="1.7109375" style="148" customWidth="1"/>
    <col min="264" max="264" width="12.7109375" style="148" customWidth="1"/>
    <col min="265" max="265" width="1.7109375" style="148" customWidth="1"/>
    <col min="266" max="512" width="9.140625" style="148"/>
    <col min="513" max="513" width="36.7109375" style="148" customWidth="1"/>
    <col min="514" max="514" width="12.7109375" style="148" customWidth="1"/>
    <col min="515" max="515" width="1.7109375" style="148" customWidth="1"/>
    <col min="516" max="516" width="12.7109375" style="148" customWidth="1"/>
    <col min="517" max="517" width="1.7109375" style="148" customWidth="1"/>
    <col min="518" max="518" width="12.7109375" style="148" customWidth="1"/>
    <col min="519" max="519" width="1.7109375" style="148" customWidth="1"/>
    <col min="520" max="520" width="12.7109375" style="148" customWidth="1"/>
    <col min="521" max="521" width="1.7109375" style="148" customWidth="1"/>
    <col min="522" max="768" width="9.140625" style="148"/>
    <col min="769" max="769" width="36.7109375" style="148" customWidth="1"/>
    <col min="770" max="770" width="12.7109375" style="148" customWidth="1"/>
    <col min="771" max="771" width="1.7109375" style="148" customWidth="1"/>
    <col min="772" max="772" width="12.7109375" style="148" customWidth="1"/>
    <col min="773" max="773" width="1.7109375" style="148" customWidth="1"/>
    <col min="774" max="774" width="12.7109375" style="148" customWidth="1"/>
    <col min="775" max="775" width="1.7109375" style="148" customWidth="1"/>
    <col min="776" max="776" width="12.7109375" style="148" customWidth="1"/>
    <col min="777" max="777" width="1.7109375" style="148" customWidth="1"/>
    <col min="778" max="1024" width="9.140625" style="148"/>
    <col min="1025" max="1025" width="36.7109375" style="148" customWidth="1"/>
    <col min="1026" max="1026" width="12.7109375" style="148" customWidth="1"/>
    <col min="1027" max="1027" width="1.7109375" style="148" customWidth="1"/>
    <col min="1028" max="1028" width="12.7109375" style="148" customWidth="1"/>
    <col min="1029" max="1029" width="1.7109375" style="148" customWidth="1"/>
    <col min="1030" max="1030" width="12.7109375" style="148" customWidth="1"/>
    <col min="1031" max="1031" width="1.7109375" style="148" customWidth="1"/>
    <col min="1032" max="1032" width="12.7109375" style="148" customWidth="1"/>
    <col min="1033" max="1033" width="1.7109375" style="148" customWidth="1"/>
    <col min="1034" max="1280" width="9.140625" style="148"/>
    <col min="1281" max="1281" width="36.7109375" style="148" customWidth="1"/>
    <col min="1282" max="1282" width="12.7109375" style="148" customWidth="1"/>
    <col min="1283" max="1283" width="1.7109375" style="148" customWidth="1"/>
    <col min="1284" max="1284" width="12.7109375" style="148" customWidth="1"/>
    <col min="1285" max="1285" width="1.7109375" style="148" customWidth="1"/>
    <col min="1286" max="1286" width="12.7109375" style="148" customWidth="1"/>
    <col min="1287" max="1287" width="1.7109375" style="148" customWidth="1"/>
    <col min="1288" max="1288" width="12.7109375" style="148" customWidth="1"/>
    <col min="1289" max="1289" width="1.7109375" style="148" customWidth="1"/>
    <col min="1290" max="1536" width="9.140625" style="148"/>
    <col min="1537" max="1537" width="36.7109375" style="148" customWidth="1"/>
    <col min="1538" max="1538" width="12.7109375" style="148" customWidth="1"/>
    <col min="1539" max="1539" width="1.7109375" style="148" customWidth="1"/>
    <col min="1540" max="1540" width="12.7109375" style="148" customWidth="1"/>
    <col min="1541" max="1541" width="1.7109375" style="148" customWidth="1"/>
    <col min="1542" max="1542" width="12.7109375" style="148" customWidth="1"/>
    <col min="1543" max="1543" width="1.7109375" style="148" customWidth="1"/>
    <col min="1544" max="1544" width="12.7109375" style="148" customWidth="1"/>
    <col min="1545" max="1545" width="1.7109375" style="148" customWidth="1"/>
    <col min="1546" max="1792" width="9.140625" style="148"/>
    <col min="1793" max="1793" width="36.7109375" style="148" customWidth="1"/>
    <col min="1794" max="1794" width="12.7109375" style="148" customWidth="1"/>
    <col min="1795" max="1795" width="1.7109375" style="148" customWidth="1"/>
    <col min="1796" max="1796" width="12.7109375" style="148" customWidth="1"/>
    <col min="1797" max="1797" width="1.7109375" style="148" customWidth="1"/>
    <col min="1798" max="1798" width="12.7109375" style="148" customWidth="1"/>
    <col min="1799" max="1799" width="1.7109375" style="148" customWidth="1"/>
    <col min="1800" max="1800" width="12.7109375" style="148" customWidth="1"/>
    <col min="1801" max="1801" width="1.7109375" style="148" customWidth="1"/>
    <col min="1802" max="2048" width="9.140625" style="148"/>
    <col min="2049" max="2049" width="36.7109375" style="148" customWidth="1"/>
    <col min="2050" max="2050" width="12.7109375" style="148" customWidth="1"/>
    <col min="2051" max="2051" width="1.7109375" style="148" customWidth="1"/>
    <col min="2052" max="2052" width="12.7109375" style="148" customWidth="1"/>
    <col min="2053" max="2053" width="1.7109375" style="148" customWidth="1"/>
    <col min="2054" max="2054" width="12.7109375" style="148" customWidth="1"/>
    <col min="2055" max="2055" width="1.7109375" style="148" customWidth="1"/>
    <col min="2056" max="2056" width="12.7109375" style="148" customWidth="1"/>
    <col min="2057" max="2057" width="1.7109375" style="148" customWidth="1"/>
    <col min="2058" max="2304" width="9.140625" style="148"/>
    <col min="2305" max="2305" width="36.7109375" style="148" customWidth="1"/>
    <col min="2306" max="2306" width="12.7109375" style="148" customWidth="1"/>
    <col min="2307" max="2307" width="1.7109375" style="148" customWidth="1"/>
    <col min="2308" max="2308" width="12.7109375" style="148" customWidth="1"/>
    <col min="2309" max="2309" width="1.7109375" style="148" customWidth="1"/>
    <col min="2310" max="2310" width="12.7109375" style="148" customWidth="1"/>
    <col min="2311" max="2311" width="1.7109375" style="148" customWidth="1"/>
    <col min="2312" max="2312" width="12.7109375" style="148" customWidth="1"/>
    <col min="2313" max="2313" width="1.7109375" style="148" customWidth="1"/>
    <col min="2314" max="2560" width="9.140625" style="148"/>
    <col min="2561" max="2561" width="36.7109375" style="148" customWidth="1"/>
    <col min="2562" max="2562" width="12.7109375" style="148" customWidth="1"/>
    <col min="2563" max="2563" width="1.7109375" style="148" customWidth="1"/>
    <col min="2564" max="2564" width="12.7109375" style="148" customWidth="1"/>
    <col min="2565" max="2565" width="1.7109375" style="148" customWidth="1"/>
    <col min="2566" max="2566" width="12.7109375" style="148" customWidth="1"/>
    <col min="2567" max="2567" width="1.7109375" style="148" customWidth="1"/>
    <col min="2568" max="2568" width="12.7109375" style="148" customWidth="1"/>
    <col min="2569" max="2569" width="1.7109375" style="148" customWidth="1"/>
    <col min="2570" max="2816" width="9.140625" style="148"/>
    <col min="2817" max="2817" width="36.7109375" style="148" customWidth="1"/>
    <col min="2818" max="2818" width="12.7109375" style="148" customWidth="1"/>
    <col min="2819" max="2819" width="1.7109375" style="148" customWidth="1"/>
    <col min="2820" max="2820" width="12.7109375" style="148" customWidth="1"/>
    <col min="2821" max="2821" width="1.7109375" style="148" customWidth="1"/>
    <col min="2822" max="2822" width="12.7109375" style="148" customWidth="1"/>
    <col min="2823" max="2823" width="1.7109375" style="148" customWidth="1"/>
    <col min="2824" max="2824" width="12.7109375" style="148" customWidth="1"/>
    <col min="2825" max="2825" width="1.7109375" style="148" customWidth="1"/>
    <col min="2826" max="3072" width="9.140625" style="148"/>
    <col min="3073" max="3073" width="36.7109375" style="148" customWidth="1"/>
    <col min="3074" max="3074" width="12.7109375" style="148" customWidth="1"/>
    <col min="3075" max="3075" width="1.7109375" style="148" customWidth="1"/>
    <col min="3076" max="3076" width="12.7109375" style="148" customWidth="1"/>
    <col min="3077" max="3077" width="1.7109375" style="148" customWidth="1"/>
    <col min="3078" max="3078" width="12.7109375" style="148" customWidth="1"/>
    <col min="3079" max="3079" width="1.7109375" style="148" customWidth="1"/>
    <col min="3080" max="3080" width="12.7109375" style="148" customWidth="1"/>
    <col min="3081" max="3081" width="1.7109375" style="148" customWidth="1"/>
    <col min="3082" max="3328" width="9.140625" style="148"/>
    <col min="3329" max="3329" width="36.7109375" style="148" customWidth="1"/>
    <col min="3330" max="3330" width="12.7109375" style="148" customWidth="1"/>
    <col min="3331" max="3331" width="1.7109375" style="148" customWidth="1"/>
    <col min="3332" max="3332" width="12.7109375" style="148" customWidth="1"/>
    <col min="3333" max="3333" width="1.7109375" style="148" customWidth="1"/>
    <col min="3334" max="3334" width="12.7109375" style="148" customWidth="1"/>
    <col min="3335" max="3335" width="1.7109375" style="148" customWidth="1"/>
    <col min="3336" max="3336" width="12.7109375" style="148" customWidth="1"/>
    <col min="3337" max="3337" width="1.7109375" style="148" customWidth="1"/>
    <col min="3338" max="3584" width="9.140625" style="148"/>
    <col min="3585" max="3585" width="36.7109375" style="148" customWidth="1"/>
    <col min="3586" max="3586" width="12.7109375" style="148" customWidth="1"/>
    <col min="3587" max="3587" width="1.7109375" style="148" customWidth="1"/>
    <col min="3588" max="3588" width="12.7109375" style="148" customWidth="1"/>
    <col min="3589" max="3589" width="1.7109375" style="148" customWidth="1"/>
    <col min="3590" max="3590" width="12.7109375" style="148" customWidth="1"/>
    <col min="3591" max="3591" width="1.7109375" style="148" customWidth="1"/>
    <col min="3592" max="3592" width="12.7109375" style="148" customWidth="1"/>
    <col min="3593" max="3593" width="1.7109375" style="148" customWidth="1"/>
    <col min="3594" max="3840" width="9.140625" style="148"/>
    <col min="3841" max="3841" width="36.7109375" style="148" customWidth="1"/>
    <col min="3842" max="3842" width="12.7109375" style="148" customWidth="1"/>
    <col min="3843" max="3843" width="1.7109375" style="148" customWidth="1"/>
    <col min="3844" max="3844" width="12.7109375" style="148" customWidth="1"/>
    <col min="3845" max="3845" width="1.7109375" style="148" customWidth="1"/>
    <col min="3846" max="3846" width="12.7109375" style="148" customWidth="1"/>
    <col min="3847" max="3847" width="1.7109375" style="148" customWidth="1"/>
    <col min="3848" max="3848" width="12.7109375" style="148" customWidth="1"/>
    <col min="3849" max="3849" width="1.7109375" style="148" customWidth="1"/>
    <col min="3850" max="4096" width="9.140625" style="148"/>
    <col min="4097" max="4097" width="36.7109375" style="148" customWidth="1"/>
    <col min="4098" max="4098" width="12.7109375" style="148" customWidth="1"/>
    <col min="4099" max="4099" width="1.7109375" style="148" customWidth="1"/>
    <col min="4100" max="4100" width="12.7109375" style="148" customWidth="1"/>
    <col min="4101" max="4101" width="1.7109375" style="148" customWidth="1"/>
    <col min="4102" max="4102" width="12.7109375" style="148" customWidth="1"/>
    <col min="4103" max="4103" width="1.7109375" style="148" customWidth="1"/>
    <col min="4104" max="4104" width="12.7109375" style="148" customWidth="1"/>
    <col min="4105" max="4105" width="1.7109375" style="148" customWidth="1"/>
    <col min="4106" max="4352" width="9.140625" style="148"/>
    <col min="4353" max="4353" width="36.7109375" style="148" customWidth="1"/>
    <col min="4354" max="4354" width="12.7109375" style="148" customWidth="1"/>
    <col min="4355" max="4355" width="1.7109375" style="148" customWidth="1"/>
    <col min="4356" max="4356" width="12.7109375" style="148" customWidth="1"/>
    <col min="4357" max="4357" width="1.7109375" style="148" customWidth="1"/>
    <col min="4358" max="4358" width="12.7109375" style="148" customWidth="1"/>
    <col min="4359" max="4359" width="1.7109375" style="148" customWidth="1"/>
    <col min="4360" max="4360" width="12.7109375" style="148" customWidth="1"/>
    <col min="4361" max="4361" width="1.7109375" style="148" customWidth="1"/>
    <col min="4362" max="4608" width="9.140625" style="148"/>
    <col min="4609" max="4609" width="36.7109375" style="148" customWidth="1"/>
    <col min="4610" max="4610" width="12.7109375" style="148" customWidth="1"/>
    <col min="4611" max="4611" width="1.7109375" style="148" customWidth="1"/>
    <col min="4612" max="4612" width="12.7109375" style="148" customWidth="1"/>
    <col min="4613" max="4613" width="1.7109375" style="148" customWidth="1"/>
    <col min="4614" max="4614" width="12.7109375" style="148" customWidth="1"/>
    <col min="4615" max="4615" width="1.7109375" style="148" customWidth="1"/>
    <col min="4616" max="4616" width="12.7109375" style="148" customWidth="1"/>
    <col min="4617" max="4617" width="1.7109375" style="148" customWidth="1"/>
    <col min="4618" max="4864" width="9.140625" style="148"/>
    <col min="4865" max="4865" width="36.7109375" style="148" customWidth="1"/>
    <col min="4866" max="4866" width="12.7109375" style="148" customWidth="1"/>
    <col min="4867" max="4867" width="1.7109375" style="148" customWidth="1"/>
    <col min="4868" max="4868" width="12.7109375" style="148" customWidth="1"/>
    <col min="4869" max="4869" width="1.7109375" style="148" customWidth="1"/>
    <col min="4870" max="4870" width="12.7109375" style="148" customWidth="1"/>
    <col min="4871" max="4871" width="1.7109375" style="148" customWidth="1"/>
    <col min="4872" max="4872" width="12.7109375" style="148" customWidth="1"/>
    <col min="4873" max="4873" width="1.7109375" style="148" customWidth="1"/>
    <col min="4874" max="5120" width="9.140625" style="148"/>
    <col min="5121" max="5121" width="36.7109375" style="148" customWidth="1"/>
    <col min="5122" max="5122" width="12.7109375" style="148" customWidth="1"/>
    <col min="5123" max="5123" width="1.7109375" style="148" customWidth="1"/>
    <col min="5124" max="5124" width="12.7109375" style="148" customWidth="1"/>
    <col min="5125" max="5125" width="1.7109375" style="148" customWidth="1"/>
    <col min="5126" max="5126" width="12.7109375" style="148" customWidth="1"/>
    <col min="5127" max="5127" width="1.7109375" style="148" customWidth="1"/>
    <col min="5128" max="5128" width="12.7109375" style="148" customWidth="1"/>
    <col min="5129" max="5129" width="1.7109375" style="148" customWidth="1"/>
    <col min="5130" max="5376" width="9.140625" style="148"/>
    <col min="5377" max="5377" width="36.7109375" style="148" customWidth="1"/>
    <col min="5378" max="5378" width="12.7109375" style="148" customWidth="1"/>
    <col min="5379" max="5379" width="1.7109375" style="148" customWidth="1"/>
    <col min="5380" max="5380" width="12.7109375" style="148" customWidth="1"/>
    <col min="5381" max="5381" width="1.7109375" style="148" customWidth="1"/>
    <col min="5382" max="5382" width="12.7109375" style="148" customWidth="1"/>
    <col min="5383" max="5383" width="1.7109375" style="148" customWidth="1"/>
    <col min="5384" max="5384" width="12.7109375" style="148" customWidth="1"/>
    <col min="5385" max="5385" width="1.7109375" style="148" customWidth="1"/>
    <col min="5386" max="5632" width="9.140625" style="148"/>
    <col min="5633" max="5633" width="36.7109375" style="148" customWidth="1"/>
    <col min="5634" max="5634" width="12.7109375" style="148" customWidth="1"/>
    <col min="5635" max="5635" width="1.7109375" style="148" customWidth="1"/>
    <col min="5636" max="5636" width="12.7109375" style="148" customWidth="1"/>
    <col min="5637" max="5637" width="1.7109375" style="148" customWidth="1"/>
    <col min="5638" max="5638" width="12.7109375" style="148" customWidth="1"/>
    <col min="5639" max="5639" width="1.7109375" style="148" customWidth="1"/>
    <col min="5640" max="5640" width="12.7109375" style="148" customWidth="1"/>
    <col min="5641" max="5641" width="1.7109375" style="148" customWidth="1"/>
    <col min="5642" max="5888" width="9.140625" style="148"/>
    <col min="5889" max="5889" width="36.7109375" style="148" customWidth="1"/>
    <col min="5890" max="5890" width="12.7109375" style="148" customWidth="1"/>
    <col min="5891" max="5891" width="1.7109375" style="148" customWidth="1"/>
    <col min="5892" max="5892" width="12.7109375" style="148" customWidth="1"/>
    <col min="5893" max="5893" width="1.7109375" style="148" customWidth="1"/>
    <col min="5894" max="5894" width="12.7109375" style="148" customWidth="1"/>
    <col min="5895" max="5895" width="1.7109375" style="148" customWidth="1"/>
    <col min="5896" max="5896" width="12.7109375" style="148" customWidth="1"/>
    <col min="5897" max="5897" width="1.7109375" style="148" customWidth="1"/>
    <col min="5898" max="6144" width="9.140625" style="148"/>
    <col min="6145" max="6145" width="36.7109375" style="148" customWidth="1"/>
    <col min="6146" max="6146" width="12.7109375" style="148" customWidth="1"/>
    <col min="6147" max="6147" width="1.7109375" style="148" customWidth="1"/>
    <col min="6148" max="6148" width="12.7109375" style="148" customWidth="1"/>
    <col min="6149" max="6149" width="1.7109375" style="148" customWidth="1"/>
    <col min="6150" max="6150" width="12.7109375" style="148" customWidth="1"/>
    <col min="6151" max="6151" width="1.7109375" style="148" customWidth="1"/>
    <col min="6152" max="6152" width="12.7109375" style="148" customWidth="1"/>
    <col min="6153" max="6153" width="1.7109375" style="148" customWidth="1"/>
    <col min="6154" max="6400" width="9.140625" style="148"/>
    <col min="6401" max="6401" width="36.7109375" style="148" customWidth="1"/>
    <col min="6402" max="6402" width="12.7109375" style="148" customWidth="1"/>
    <col min="6403" max="6403" width="1.7109375" style="148" customWidth="1"/>
    <col min="6404" max="6404" width="12.7109375" style="148" customWidth="1"/>
    <col min="6405" max="6405" width="1.7109375" style="148" customWidth="1"/>
    <col min="6406" max="6406" width="12.7109375" style="148" customWidth="1"/>
    <col min="6407" max="6407" width="1.7109375" style="148" customWidth="1"/>
    <col min="6408" max="6408" width="12.7109375" style="148" customWidth="1"/>
    <col min="6409" max="6409" width="1.7109375" style="148" customWidth="1"/>
    <col min="6410" max="6656" width="9.140625" style="148"/>
    <col min="6657" max="6657" width="36.7109375" style="148" customWidth="1"/>
    <col min="6658" max="6658" width="12.7109375" style="148" customWidth="1"/>
    <col min="6659" max="6659" width="1.7109375" style="148" customWidth="1"/>
    <col min="6660" max="6660" width="12.7109375" style="148" customWidth="1"/>
    <col min="6661" max="6661" width="1.7109375" style="148" customWidth="1"/>
    <col min="6662" max="6662" width="12.7109375" style="148" customWidth="1"/>
    <col min="6663" max="6663" width="1.7109375" style="148" customWidth="1"/>
    <col min="6664" max="6664" width="12.7109375" style="148" customWidth="1"/>
    <col min="6665" max="6665" width="1.7109375" style="148" customWidth="1"/>
    <col min="6666" max="6912" width="9.140625" style="148"/>
    <col min="6913" max="6913" width="36.7109375" style="148" customWidth="1"/>
    <col min="6914" max="6914" width="12.7109375" style="148" customWidth="1"/>
    <col min="6915" max="6915" width="1.7109375" style="148" customWidth="1"/>
    <col min="6916" max="6916" width="12.7109375" style="148" customWidth="1"/>
    <col min="6917" max="6917" width="1.7109375" style="148" customWidth="1"/>
    <col min="6918" max="6918" width="12.7109375" style="148" customWidth="1"/>
    <col min="6919" max="6919" width="1.7109375" style="148" customWidth="1"/>
    <col min="6920" max="6920" width="12.7109375" style="148" customWidth="1"/>
    <col min="6921" max="6921" width="1.7109375" style="148" customWidth="1"/>
    <col min="6922" max="7168" width="9.140625" style="148"/>
    <col min="7169" max="7169" width="36.7109375" style="148" customWidth="1"/>
    <col min="7170" max="7170" width="12.7109375" style="148" customWidth="1"/>
    <col min="7171" max="7171" width="1.7109375" style="148" customWidth="1"/>
    <col min="7172" max="7172" width="12.7109375" style="148" customWidth="1"/>
    <col min="7173" max="7173" width="1.7109375" style="148" customWidth="1"/>
    <col min="7174" max="7174" width="12.7109375" style="148" customWidth="1"/>
    <col min="7175" max="7175" width="1.7109375" style="148" customWidth="1"/>
    <col min="7176" max="7176" width="12.7109375" style="148" customWidth="1"/>
    <col min="7177" max="7177" width="1.7109375" style="148" customWidth="1"/>
    <col min="7178" max="7424" width="9.140625" style="148"/>
    <col min="7425" max="7425" width="36.7109375" style="148" customWidth="1"/>
    <col min="7426" max="7426" width="12.7109375" style="148" customWidth="1"/>
    <col min="7427" max="7427" width="1.7109375" style="148" customWidth="1"/>
    <col min="7428" max="7428" width="12.7109375" style="148" customWidth="1"/>
    <col min="7429" max="7429" width="1.7109375" style="148" customWidth="1"/>
    <col min="7430" max="7430" width="12.7109375" style="148" customWidth="1"/>
    <col min="7431" max="7431" width="1.7109375" style="148" customWidth="1"/>
    <col min="7432" max="7432" width="12.7109375" style="148" customWidth="1"/>
    <col min="7433" max="7433" width="1.7109375" style="148" customWidth="1"/>
    <col min="7434" max="7680" width="9.140625" style="148"/>
    <col min="7681" max="7681" width="36.7109375" style="148" customWidth="1"/>
    <col min="7682" max="7682" width="12.7109375" style="148" customWidth="1"/>
    <col min="7683" max="7683" width="1.7109375" style="148" customWidth="1"/>
    <col min="7684" max="7684" width="12.7109375" style="148" customWidth="1"/>
    <col min="7685" max="7685" width="1.7109375" style="148" customWidth="1"/>
    <col min="7686" max="7686" width="12.7109375" style="148" customWidth="1"/>
    <col min="7687" max="7687" width="1.7109375" style="148" customWidth="1"/>
    <col min="7688" max="7688" width="12.7109375" style="148" customWidth="1"/>
    <col min="7689" max="7689" width="1.7109375" style="148" customWidth="1"/>
    <col min="7690" max="7936" width="9.140625" style="148"/>
    <col min="7937" max="7937" width="36.7109375" style="148" customWidth="1"/>
    <col min="7938" max="7938" width="12.7109375" style="148" customWidth="1"/>
    <col min="7939" max="7939" width="1.7109375" style="148" customWidth="1"/>
    <col min="7940" max="7940" width="12.7109375" style="148" customWidth="1"/>
    <col min="7941" max="7941" width="1.7109375" style="148" customWidth="1"/>
    <col min="7942" max="7942" width="12.7109375" style="148" customWidth="1"/>
    <col min="7943" max="7943" width="1.7109375" style="148" customWidth="1"/>
    <col min="7944" max="7944" width="12.7109375" style="148" customWidth="1"/>
    <col min="7945" max="7945" width="1.7109375" style="148" customWidth="1"/>
    <col min="7946" max="8192" width="9.140625" style="148"/>
    <col min="8193" max="8193" width="36.7109375" style="148" customWidth="1"/>
    <col min="8194" max="8194" width="12.7109375" style="148" customWidth="1"/>
    <col min="8195" max="8195" width="1.7109375" style="148" customWidth="1"/>
    <col min="8196" max="8196" width="12.7109375" style="148" customWidth="1"/>
    <col min="8197" max="8197" width="1.7109375" style="148" customWidth="1"/>
    <col min="8198" max="8198" width="12.7109375" style="148" customWidth="1"/>
    <col min="8199" max="8199" width="1.7109375" style="148" customWidth="1"/>
    <col min="8200" max="8200" width="12.7109375" style="148" customWidth="1"/>
    <col min="8201" max="8201" width="1.7109375" style="148" customWidth="1"/>
    <col min="8202" max="8448" width="9.140625" style="148"/>
    <col min="8449" max="8449" width="36.7109375" style="148" customWidth="1"/>
    <col min="8450" max="8450" width="12.7109375" style="148" customWidth="1"/>
    <col min="8451" max="8451" width="1.7109375" style="148" customWidth="1"/>
    <col min="8452" max="8452" width="12.7109375" style="148" customWidth="1"/>
    <col min="8453" max="8453" width="1.7109375" style="148" customWidth="1"/>
    <col min="8454" max="8454" width="12.7109375" style="148" customWidth="1"/>
    <col min="8455" max="8455" width="1.7109375" style="148" customWidth="1"/>
    <col min="8456" max="8456" width="12.7109375" style="148" customWidth="1"/>
    <col min="8457" max="8457" width="1.7109375" style="148" customWidth="1"/>
    <col min="8458" max="8704" width="9.140625" style="148"/>
    <col min="8705" max="8705" width="36.7109375" style="148" customWidth="1"/>
    <col min="8706" max="8706" width="12.7109375" style="148" customWidth="1"/>
    <col min="8707" max="8707" width="1.7109375" style="148" customWidth="1"/>
    <col min="8708" max="8708" width="12.7109375" style="148" customWidth="1"/>
    <col min="8709" max="8709" width="1.7109375" style="148" customWidth="1"/>
    <col min="8710" max="8710" width="12.7109375" style="148" customWidth="1"/>
    <col min="8711" max="8711" width="1.7109375" style="148" customWidth="1"/>
    <col min="8712" max="8712" width="12.7109375" style="148" customWidth="1"/>
    <col min="8713" max="8713" width="1.7109375" style="148" customWidth="1"/>
    <col min="8714" max="8960" width="9.140625" style="148"/>
    <col min="8961" max="8961" width="36.7109375" style="148" customWidth="1"/>
    <col min="8962" max="8962" width="12.7109375" style="148" customWidth="1"/>
    <col min="8963" max="8963" width="1.7109375" style="148" customWidth="1"/>
    <col min="8964" max="8964" width="12.7109375" style="148" customWidth="1"/>
    <col min="8965" max="8965" width="1.7109375" style="148" customWidth="1"/>
    <col min="8966" max="8966" width="12.7109375" style="148" customWidth="1"/>
    <col min="8967" max="8967" width="1.7109375" style="148" customWidth="1"/>
    <col min="8968" max="8968" width="12.7109375" style="148" customWidth="1"/>
    <col min="8969" max="8969" width="1.7109375" style="148" customWidth="1"/>
    <col min="8970" max="9216" width="9.140625" style="148"/>
    <col min="9217" max="9217" width="36.7109375" style="148" customWidth="1"/>
    <col min="9218" max="9218" width="12.7109375" style="148" customWidth="1"/>
    <col min="9219" max="9219" width="1.7109375" style="148" customWidth="1"/>
    <col min="9220" max="9220" width="12.7109375" style="148" customWidth="1"/>
    <col min="9221" max="9221" width="1.7109375" style="148" customWidth="1"/>
    <col min="9222" max="9222" width="12.7109375" style="148" customWidth="1"/>
    <col min="9223" max="9223" width="1.7109375" style="148" customWidth="1"/>
    <col min="9224" max="9224" width="12.7109375" style="148" customWidth="1"/>
    <col min="9225" max="9225" width="1.7109375" style="148" customWidth="1"/>
    <col min="9226" max="9472" width="9.140625" style="148"/>
    <col min="9473" max="9473" width="36.7109375" style="148" customWidth="1"/>
    <col min="9474" max="9474" width="12.7109375" style="148" customWidth="1"/>
    <col min="9475" max="9475" width="1.7109375" style="148" customWidth="1"/>
    <col min="9476" max="9476" width="12.7109375" style="148" customWidth="1"/>
    <col min="9477" max="9477" width="1.7109375" style="148" customWidth="1"/>
    <col min="9478" max="9478" width="12.7109375" style="148" customWidth="1"/>
    <col min="9479" max="9479" width="1.7109375" style="148" customWidth="1"/>
    <col min="9480" max="9480" width="12.7109375" style="148" customWidth="1"/>
    <col min="9481" max="9481" width="1.7109375" style="148" customWidth="1"/>
    <col min="9482" max="9728" width="9.140625" style="148"/>
    <col min="9729" max="9729" width="36.7109375" style="148" customWidth="1"/>
    <col min="9730" max="9730" width="12.7109375" style="148" customWidth="1"/>
    <col min="9731" max="9731" width="1.7109375" style="148" customWidth="1"/>
    <col min="9732" max="9732" width="12.7109375" style="148" customWidth="1"/>
    <col min="9733" max="9733" width="1.7109375" style="148" customWidth="1"/>
    <col min="9734" max="9734" width="12.7109375" style="148" customWidth="1"/>
    <col min="9735" max="9735" width="1.7109375" style="148" customWidth="1"/>
    <col min="9736" max="9736" width="12.7109375" style="148" customWidth="1"/>
    <col min="9737" max="9737" width="1.7109375" style="148" customWidth="1"/>
    <col min="9738" max="9984" width="9.140625" style="148"/>
    <col min="9985" max="9985" width="36.7109375" style="148" customWidth="1"/>
    <col min="9986" max="9986" width="12.7109375" style="148" customWidth="1"/>
    <col min="9987" max="9987" width="1.7109375" style="148" customWidth="1"/>
    <col min="9988" max="9988" width="12.7109375" style="148" customWidth="1"/>
    <col min="9989" max="9989" width="1.7109375" style="148" customWidth="1"/>
    <col min="9990" max="9990" width="12.7109375" style="148" customWidth="1"/>
    <col min="9991" max="9991" width="1.7109375" style="148" customWidth="1"/>
    <col min="9992" max="9992" width="12.7109375" style="148" customWidth="1"/>
    <col min="9993" max="9993" width="1.7109375" style="148" customWidth="1"/>
    <col min="9994" max="10240" width="9.140625" style="148"/>
    <col min="10241" max="10241" width="36.7109375" style="148" customWidth="1"/>
    <col min="10242" max="10242" width="12.7109375" style="148" customWidth="1"/>
    <col min="10243" max="10243" width="1.7109375" style="148" customWidth="1"/>
    <col min="10244" max="10244" width="12.7109375" style="148" customWidth="1"/>
    <col min="10245" max="10245" width="1.7109375" style="148" customWidth="1"/>
    <col min="10246" max="10246" width="12.7109375" style="148" customWidth="1"/>
    <col min="10247" max="10247" width="1.7109375" style="148" customWidth="1"/>
    <col min="10248" max="10248" width="12.7109375" style="148" customWidth="1"/>
    <col min="10249" max="10249" width="1.7109375" style="148" customWidth="1"/>
    <col min="10250" max="10496" width="9.140625" style="148"/>
    <col min="10497" max="10497" width="36.7109375" style="148" customWidth="1"/>
    <col min="10498" max="10498" width="12.7109375" style="148" customWidth="1"/>
    <col min="10499" max="10499" width="1.7109375" style="148" customWidth="1"/>
    <col min="10500" max="10500" width="12.7109375" style="148" customWidth="1"/>
    <col min="10501" max="10501" width="1.7109375" style="148" customWidth="1"/>
    <col min="10502" max="10502" width="12.7109375" style="148" customWidth="1"/>
    <col min="10503" max="10503" width="1.7109375" style="148" customWidth="1"/>
    <col min="10504" max="10504" width="12.7109375" style="148" customWidth="1"/>
    <col min="10505" max="10505" width="1.7109375" style="148" customWidth="1"/>
    <col min="10506" max="10752" width="9.140625" style="148"/>
    <col min="10753" max="10753" width="36.7109375" style="148" customWidth="1"/>
    <col min="10754" max="10754" width="12.7109375" style="148" customWidth="1"/>
    <col min="10755" max="10755" width="1.7109375" style="148" customWidth="1"/>
    <col min="10756" max="10756" width="12.7109375" style="148" customWidth="1"/>
    <col min="10757" max="10757" width="1.7109375" style="148" customWidth="1"/>
    <col min="10758" max="10758" width="12.7109375" style="148" customWidth="1"/>
    <col min="10759" max="10759" width="1.7109375" style="148" customWidth="1"/>
    <col min="10760" max="10760" width="12.7109375" style="148" customWidth="1"/>
    <col min="10761" max="10761" width="1.7109375" style="148" customWidth="1"/>
    <col min="10762" max="11008" width="9.140625" style="148"/>
    <col min="11009" max="11009" width="36.7109375" style="148" customWidth="1"/>
    <col min="11010" max="11010" width="12.7109375" style="148" customWidth="1"/>
    <col min="11011" max="11011" width="1.7109375" style="148" customWidth="1"/>
    <col min="11012" max="11012" width="12.7109375" style="148" customWidth="1"/>
    <col min="11013" max="11013" width="1.7109375" style="148" customWidth="1"/>
    <col min="11014" max="11014" width="12.7109375" style="148" customWidth="1"/>
    <col min="11015" max="11015" width="1.7109375" style="148" customWidth="1"/>
    <col min="11016" max="11016" width="12.7109375" style="148" customWidth="1"/>
    <col min="11017" max="11017" width="1.7109375" style="148" customWidth="1"/>
    <col min="11018" max="11264" width="9.140625" style="148"/>
    <col min="11265" max="11265" width="36.7109375" style="148" customWidth="1"/>
    <col min="11266" max="11266" width="12.7109375" style="148" customWidth="1"/>
    <col min="11267" max="11267" width="1.7109375" style="148" customWidth="1"/>
    <col min="11268" max="11268" width="12.7109375" style="148" customWidth="1"/>
    <col min="11269" max="11269" width="1.7109375" style="148" customWidth="1"/>
    <col min="11270" max="11270" width="12.7109375" style="148" customWidth="1"/>
    <col min="11271" max="11271" width="1.7109375" style="148" customWidth="1"/>
    <col min="11272" max="11272" width="12.7109375" style="148" customWidth="1"/>
    <col min="11273" max="11273" width="1.7109375" style="148" customWidth="1"/>
    <col min="11274" max="11520" width="9.140625" style="148"/>
    <col min="11521" max="11521" width="36.7109375" style="148" customWidth="1"/>
    <col min="11522" max="11522" width="12.7109375" style="148" customWidth="1"/>
    <col min="11523" max="11523" width="1.7109375" style="148" customWidth="1"/>
    <col min="11524" max="11524" width="12.7109375" style="148" customWidth="1"/>
    <col min="11525" max="11525" width="1.7109375" style="148" customWidth="1"/>
    <col min="11526" max="11526" width="12.7109375" style="148" customWidth="1"/>
    <col min="11527" max="11527" width="1.7109375" style="148" customWidth="1"/>
    <col min="11528" max="11528" width="12.7109375" style="148" customWidth="1"/>
    <col min="11529" max="11529" width="1.7109375" style="148" customWidth="1"/>
    <col min="11530" max="11776" width="9.140625" style="148"/>
    <col min="11777" max="11777" width="36.7109375" style="148" customWidth="1"/>
    <col min="11778" max="11778" width="12.7109375" style="148" customWidth="1"/>
    <col min="11779" max="11779" width="1.7109375" style="148" customWidth="1"/>
    <col min="11780" max="11780" width="12.7109375" style="148" customWidth="1"/>
    <col min="11781" max="11781" width="1.7109375" style="148" customWidth="1"/>
    <col min="11782" max="11782" width="12.7109375" style="148" customWidth="1"/>
    <col min="11783" max="11783" width="1.7109375" style="148" customWidth="1"/>
    <col min="11784" max="11784" width="12.7109375" style="148" customWidth="1"/>
    <col min="11785" max="11785" width="1.7109375" style="148" customWidth="1"/>
    <col min="11786" max="12032" width="9.140625" style="148"/>
    <col min="12033" max="12033" width="36.7109375" style="148" customWidth="1"/>
    <col min="12034" max="12034" width="12.7109375" style="148" customWidth="1"/>
    <col min="12035" max="12035" width="1.7109375" style="148" customWidth="1"/>
    <col min="12036" max="12036" width="12.7109375" style="148" customWidth="1"/>
    <col min="12037" max="12037" width="1.7109375" style="148" customWidth="1"/>
    <col min="12038" max="12038" width="12.7109375" style="148" customWidth="1"/>
    <col min="12039" max="12039" width="1.7109375" style="148" customWidth="1"/>
    <col min="12040" max="12040" width="12.7109375" style="148" customWidth="1"/>
    <col min="12041" max="12041" width="1.7109375" style="148" customWidth="1"/>
    <col min="12042" max="12288" width="9.140625" style="148"/>
    <col min="12289" max="12289" width="36.7109375" style="148" customWidth="1"/>
    <col min="12290" max="12290" width="12.7109375" style="148" customWidth="1"/>
    <col min="12291" max="12291" width="1.7109375" style="148" customWidth="1"/>
    <col min="12292" max="12292" width="12.7109375" style="148" customWidth="1"/>
    <col min="12293" max="12293" width="1.7109375" style="148" customWidth="1"/>
    <col min="12294" max="12294" width="12.7109375" style="148" customWidth="1"/>
    <col min="12295" max="12295" width="1.7109375" style="148" customWidth="1"/>
    <col min="12296" max="12296" width="12.7109375" style="148" customWidth="1"/>
    <col min="12297" max="12297" width="1.7109375" style="148" customWidth="1"/>
    <col min="12298" max="12544" width="9.140625" style="148"/>
    <col min="12545" max="12545" width="36.7109375" style="148" customWidth="1"/>
    <col min="12546" max="12546" width="12.7109375" style="148" customWidth="1"/>
    <col min="12547" max="12547" width="1.7109375" style="148" customWidth="1"/>
    <col min="12548" max="12548" width="12.7109375" style="148" customWidth="1"/>
    <col min="12549" max="12549" width="1.7109375" style="148" customWidth="1"/>
    <col min="12550" max="12550" width="12.7109375" style="148" customWidth="1"/>
    <col min="12551" max="12551" width="1.7109375" style="148" customWidth="1"/>
    <col min="12552" max="12552" width="12.7109375" style="148" customWidth="1"/>
    <col min="12553" max="12553" width="1.7109375" style="148" customWidth="1"/>
    <col min="12554" max="12800" width="9.140625" style="148"/>
    <col min="12801" max="12801" width="36.7109375" style="148" customWidth="1"/>
    <col min="12802" max="12802" width="12.7109375" style="148" customWidth="1"/>
    <col min="12803" max="12803" width="1.7109375" style="148" customWidth="1"/>
    <col min="12804" max="12804" width="12.7109375" style="148" customWidth="1"/>
    <col min="12805" max="12805" width="1.7109375" style="148" customWidth="1"/>
    <col min="12806" max="12806" width="12.7109375" style="148" customWidth="1"/>
    <col min="12807" max="12807" width="1.7109375" style="148" customWidth="1"/>
    <col min="12808" max="12808" width="12.7109375" style="148" customWidth="1"/>
    <col min="12809" max="12809" width="1.7109375" style="148" customWidth="1"/>
    <col min="12810" max="13056" width="9.140625" style="148"/>
    <col min="13057" max="13057" width="36.7109375" style="148" customWidth="1"/>
    <col min="13058" max="13058" width="12.7109375" style="148" customWidth="1"/>
    <col min="13059" max="13059" width="1.7109375" style="148" customWidth="1"/>
    <col min="13060" max="13060" width="12.7109375" style="148" customWidth="1"/>
    <col min="13061" max="13061" width="1.7109375" style="148" customWidth="1"/>
    <col min="13062" max="13062" width="12.7109375" style="148" customWidth="1"/>
    <col min="13063" max="13063" width="1.7109375" style="148" customWidth="1"/>
    <col min="13064" max="13064" width="12.7109375" style="148" customWidth="1"/>
    <col min="13065" max="13065" width="1.7109375" style="148" customWidth="1"/>
    <col min="13066" max="13312" width="9.140625" style="148"/>
    <col min="13313" max="13313" width="36.7109375" style="148" customWidth="1"/>
    <col min="13314" max="13314" width="12.7109375" style="148" customWidth="1"/>
    <col min="13315" max="13315" width="1.7109375" style="148" customWidth="1"/>
    <col min="13316" max="13316" width="12.7109375" style="148" customWidth="1"/>
    <col min="13317" max="13317" width="1.7109375" style="148" customWidth="1"/>
    <col min="13318" max="13318" width="12.7109375" style="148" customWidth="1"/>
    <col min="13319" max="13319" width="1.7109375" style="148" customWidth="1"/>
    <col min="13320" max="13320" width="12.7109375" style="148" customWidth="1"/>
    <col min="13321" max="13321" width="1.7109375" style="148" customWidth="1"/>
    <col min="13322" max="13568" width="9.140625" style="148"/>
    <col min="13569" max="13569" width="36.7109375" style="148" customWidth="1"/>
    <col min="13570" max="13570" width="12.7109375" style="148" customWidth="1"/>
    <col min="13571" max="13571" width="1.7109375" style="148" customWidth="1"/>
    <col min="13572" max="13572" width="12.7109375" style="148" customWidth="1"/>
    <col min="13573" max="13573" width="1.7109375" style="148" customWidth="1"/>
    <col min="13574" max="13574" width="12.7109375" style="148" customWidth="1"/>
    <col min="13575" max="13575" width="1.7109375" style="148" customWidth="1"/>
    <col min="13576" max="13576" width="12.7109375" style="148" customWidth="1"/>
    <col min="13577" max="13577" width="1.7109375" style="148" customWidth="1"/>
    <col min="13578" max="13824" width="9.140625" style="148"/>
    <col min="13825" max="13825" width="36.7109375" style="148" customWidth="1"/>
    <col min="13826" max="13826" width="12.7109375" style="148" customWidth="1"/>
    <col min="13827" max="13827" width="1.7109375" style="148" customWidth="1"/>
    <col min="13828" max="13828" width="12.7109375" style="148" customWidth="1"/>
    <col min="13829" max="13829" width="1.7109375" style="148" customWidth="1"/>
    <col min="13830" max="13830" width="12.7109375" style="148" customWidth="1"/>
    <col min="13831" max="13831" width="1.7109375" style="148" customWidth="1"/>
    <col min="13832" max="13832" width="12.7109375" style="148" customWidth="1"/>
    <col min="13833" max="13833" width="1.7109375" style="148" customWidth="1"/>
    <col min="13834" max="14080" width="9.140625" style="148"/>
    <col min="14081" max="14081" width="36.7109375" style="148" customWidth="1"/>
    <col min="14082" max="14082" width="12.7109375" style="148" customWidth="1"/>
    <col min="14083" max="14083" width="1.7109375" style="148" customWidth="1"/>
    <col min="14084" max="14084" width="12.7109375" style="148" customWidth="1"/>
    <col min="14085" max="14085" width="1.7109375" style="148" customWidth="1"/>
    <col min="14086" max="14086" width="12.7109375" style="148" customWidth="1"/>
    <col min="14087" max="14087" width="1.7109375" style="148" customWidth="1"/>
    <col min="14088" max="14088" width="12.7109375" style="148" customWidth="1"/>
    <col min="14089" max="14089" width="1.7109375" style="148" customWidth="1"/>
    <col min="14090" max="14336" width="9.140625" style="148"/>
    <col min="14337" max="14337" width="36.7109375" style="148" customWidth="1"/>
    <col min="14338" max="14338" width="12.7109375" style="148" customWidth="1"/>
    <col min="14339" max="14339" width="1.7109375" style="148" customWidth="1"/>
    <col min="14340" max="14340" width="12.7109375" style="148" customWidth="1"/>
    <col min="14341" max="14341" width="1.7109375" style="148" customWidth="1"/>
    <col min="14342" max="14342" width="12.7109375" style="148" customWidth="1"/>
    <col min="14343" max="14343" width="1.7109375" style="148" customWidth="1"/>
    <col min="14344" max="14344" width="12.7109375" style="148" customWidth="1"/>
    <col min="14345" max="14345" width="1.7109375" style="148" customWidth="1"/>
    <col min="14346" max="14592" width="9.140625" style="148"/>
    <col min="14593" max="14593" width="36.7109375" style="148" customWidth="1"/>
    <col min="14594" max="14594" width="12.7109375" style="148" customWidth="1"/>
    <col min="14595" max="14595" width="1.7109375" style="148" customWidth="1"/>
    <col min="14596" max="14596" width="12.7109375" style="148" customWidth="1"/>
    <col min="14597" max="14597" width="1.7109375" style="148" customWidth="1"/>
    <col min="14598" max="14598" width="12.7109375" style="148" customWidth="1"/>
    <col min="14599" max="14599" width="1.7109375" style="148" customWidth="1"/>
    <col min="14600" max="14600" width="12.7109375" style="148" customWidth="1"/>
    <col min="14601" max="14601" width="1.7109375" style="148" customWidth="1"/>
    <col min="14602" max="14848" width="9.140625" style="148"/>
    <col min="14849" max="14849" width="36.7109375" style="148" customWidth="1"/>
    <col min="14850" max="14850" width="12.7109375" style="148" customWidth="1"/>
    <col min="14851" max="14851" width="1.7109375" style="148" customWidth="1"/>
    <col min="14852" max="14852" width="12.7109375" style="148" customWidth="1"/>
    <col min="14853" max="14853" width="1.7109375" style="148" customWidth="1"/>
    <col min="14854" max="14854" width="12.7109375" style="148" customWidth="1"/>
    <col min="14855" max="14855" width="1.7109375" style="148" customWidth="1"/>
    <col min="14856" max="14856" width="12.7109375" style="148" customWidth="1"/>
    <col min="14857" max="14857" width="1.7109375" style="148" customWidth="1"/>
    <col min="14858" max="15104" width="9.140625" style="148"/>
    <col min="15105" max="15105" width="36.7109375" style="148" customWidth="1"/>
    <col min="15106" max="15106" width="12.7109375" style="148" customWidth="1"/>
    <col min="15107" max="15107" width="1.7109375" style="148" customWidth="1"/>
    <col min="15108" max="15108" width="12.7109375" style="148" customWidth="1"/>
    <col min="15109" max="15109" width="1.7109375" style="148" customWidth="1"/>
    <col min="15110" max="15110" width="12.7109375" style="148" customWidth="1"/>
    <col min="15111" max="15111" width="1.7109375" style="148" customWidth="1"/>
    <col min="15112" max="15112" width="12.7109375" style="148" customWidth="1"/>
    <col min="15113" max="15113" width="1.7109375" style="148" customWidth="1"/>
    <col min="15114" max="15360" width="9.140625" style="148"/>
    <col min="15361" max="15361" width="36.7109375" style="148" customWidth="1"/>
    <col min="15362" max="15362" width="12.7109375" style="148" customWidth="1"/>
    <col min="15363" max="15363" width="1.7109375" style="148" customWidth="1"/>
    <col min="15364" max="15364" width="12.7109375" style="148" customWidth="1"/>
    <col min="15365" max="15365" width="1.7109375" style="148" customWidth="1"/>
    <col min="15366" max="15366" width="12.7109375" style="148" customWidth="1"/>
    <col min="15367" max="15367" width="1.7109375" style="148" customWidth="1"/>
    <col min="15368" max="15368" width="12.7109375" style="148" customWidth="1"/>
    <col min="15369" max="15369" width="1.7109375" style="148" customWidth="1"/>
    <col min="15370" max="15616" width="9.140625" style="148"/>
    <col min="15617" max="15617" width="36.7109375" style="148" customWidth="1"/>
    <col min="15618" max="15618" width="12.7109375" style="148" customWidth="1"/>
    <col min="15619" max="15619" width="1.7109375" style="148" customWidth="1"/>
    <col min="15620" max="15620" width="12.7109375" style="148" customWidth="1"/>
    <col min="15621" max="15621" width="1.7109375" style="148" customWidth="1"/>
    <col min="15622" max="15622" width="12.7109375" style="148" customWidth="1"/>
    <col min="15623" max="15623" width="1.7109375" style="148" customWidth="1"/>
    <col min="15624" max="15624" width="12.7109375" style="148" customWidth="1"/>
    <col min="15625" max="15625" width="1.7109375" style="148" customWidth="1"/>
    <col min="15626" max="15872" width="9.140625" style="148"/>
    <col min="15873" max="15873" width="36.7109375" style="148" customWidth="1"/>
    <col min="15874" max="15874" width="12.7109375" style="148" customWidth="1"/>
    <col min="15875" max="15875" width="1.7109375" style="148" customWidth="1"/>
    <col min="15876" max="15876" width="12.7109375" style="148" customWidth="1"/>
    <col min="15877" max="15877" width="1.7109375" style="148" customWidth="1"/>
    <col min="15878" max="15878" width="12.7109375" style="148" customWidth="1"/>
    <col min="15879" max="15879" width="1.7109375" style="148" customWidth="1"/>
    <col min="15880" max="15880" width="12.7109375" style="148" customWidth="1"/>
    <col min="15881" max="15881" width="1.7109375" style="148" customWidth="1"/>
    <col min="15882" max="16128" width="9.140625" style="148"/>
    <col min="16129" max="16129" width="36.7109375" style="148" customWidth="1"/>
    <col min="16130" max="16130" width="12.7109375" style="148" customWidth="1"/>
    <col min="16131" max="16131" width="1.7109375" style="148" customWidth="1"/>
    <col min="16132" max="16132" width="12.7109375" style="148" customWidth="1"/>
    <col min="16133" max="16133" width="1.7109375" style="148" customWidth="1"/>
    <col min="16134" max="16134" width="12.7109375" style="148" customWidth="1"/>
    <col min="16135" max="16135" width="1.7109375" style="148" customWidth="1"/>
    <col min="16136" max="16136" width="12.7109375" style="148" customWidth="1"/>
    <col min="16137" max="16137" width="1.7109375" style="148" customWidth="1"/>
    <col min="16138" max="16384" width="9.140625" style="148"/>
  </cols>
  <sheetData>
    <row r="1" spans="1:9" ht="15">
      <c r="A1" s="423" t="s">
        <v>0</v>
      </c>
      <c r="B1" s="423"/>
      <c r="C1" s="423"/>
      <c r="D1" s="423"/>
      <c r="E1" s="423"/>
      <c r="F1" s="423"/>
      <c r="G1" s="423"/>
      <c r="H1" s="423"/>
      <c r="I1" s="423"/>
    </row>
    <row r="2" spans="1:9">
      <c r="A2" s="424" t="s">
        <v>198</v>
      </c>
      <c r="B2" s="424"/>
      <c r="C2" s="424"/>
      <c r="D2" s="424"/>
      <c r="E2" s="424"/>
      <c r="F2" s="424"/>
      <c r="G2" s="424"/>
      <c r="H2" s="424"/>
      <c r="I2" s="424"/>
    </row>
    <row r="3" spans="1:9">
      <c r="A3" s="425" t="s">
        <v>211</v>
      </c>
      <c r="B3" s="425"/>
      <c r="C3" s="425"/>
      <c r="D3" s="425"/>
      <c r="E3" s="425"/>
      <c r="F3" s="425"/>
      <c r="G3" s="425"/>
      <c r="H3" s="425"/>
      <c r="I3" s="425"/>
    </row>
    <row r="4" spans="1:9" ht="15.75">
      <c r="A4" s="426" t="s">
        <v>48</v>
      </c>
      <c r="B4" s="426"/>
      <c r="C4" s="426"/>
      <c r="D4" s="426"/>
      <c r="E4" s="426"/>
      <c r="F4" s="426"/>
      <c r="G4" s="426"/>
      <c r="H4" s="426"/>
      <c r="I4" s="426"/>
    </row>
    <row r="5" spans="1:9">
      <c r="A5" s="424"/>
      <c r="B5" s="424"/>
      <c r="C5" s="424"/>
      <c r="D5" s="424"/>
      <c r="E5" s="424"/>
      <c r="F5" s="424"/>
      <c r="G5" s="424"/>
      <c r="H5" s="424"/>
      <c r="I5" s="424"/>
    </row>
    <row r="7" spans="1:9">
      <c r="F7" s="149" t="s">
        <v>175</v>
      </c>
    </row>
    <row r="9" spans="1:9">
      <c r="B9" s="150" t="s">
        <v>49</v>
      </c>
      <c r="C9" s="150"/>
      <c r="D9" s="150" t="s">
        <v>52</v>
      </c>
      <c r="E9" s="150"/>
      <c r="F9" s="150" t="s">
        <v>51</v>
      </c>
      <c r="G9" s="150"/>
      <c r="H9" s="151" t="s">
        <v>52</v>
      </c>
    </row>
    <row r="10" spans="1:9">
      <c r="B10" s="152">
        <v>2013</v>
      </c>
      <c r="C10" s="153"/>
      <c r="D10" s="154">
        <v>2014</v>
      </c>
      <c r="E10" s="153"/>
      <c r="F10" s="154">
        <v>2014</v>
      </c>
      <c r="G10" s="153"/>
      <c r="H10" s="154">
        <v>2015</v>
      </c>
    </row>
    <row r="11" spans="1:9">
      <c r="B11" s="155"/>
      <c r="C11" s="155"/>
      <c r="D11" s="155"/>
      <c r="E11" s="155"/>
      <c r="F11" s="155"/>
      <c r="G11" s="155"/>
      <c r="H11" s="156"/>
    </row>
    <row r="12" spans="1:9">
      <c r="B12" s="155"/>
      <c r="C12" s="155"/>
      <c r="D12" s="155"/>
      <c r="E12" s="155"/>
      <c r="F12" s="155"/>
      <c r="G12" s="155"/>
      <c r="H12" s="156"/>
    </row>
    <row r="13" spans="1:9">
      <c r="B13" s="155"/>
      <c r="C13" s="155"/>
      <c r="D13" s="155"/>
      <c r="E13" s="155"/>
      <c r="F13" s="155"/>
      <c r="G13" s="155"/>
      <c r="H13" s="156"/>
    </row>
    <row r="14" spans="1:9">
      <c r="A14" s="157" t="s">
        <v>176</v>
      </c>
      <c r="B14" s="158">
        <v>0</v>
      </c>
      <c r="C14" s="158"/>
      <c r="D14" s="158">
        <v>0</v>
      </c>
      <c r="E14" s="158"/>
      <c r="F14" s="158">
        <f>+B48</f>
        <v>0</v>
      </c>
      <c r="G14" s="158"/>
      <c r="H14" s="159">
        <f>+F48</f>
        <v>80000</v>
      </c>
      <c r="I14" s="158"/>
    </row>
    <row r="15" spans="1:9">
      <c r="H15" s="160"/>
    </row>
    <row r="16" spans="1:9">
      <c r="A16" s="157" t="s">
        <v>177</v>
      </c>
      <c r="H16" s="160"/>
    </row>
    <row r="17" spans="1:9">
      <c r="A17" s="148" t="s">
        <v>178</v>
      </c>
      <c r="B17" s="161"/>
      <c r="C17" s="161"/>
      <c r="D17" s="161"/>
      <c r="E17" s="161"/>
      <c r="F17" s="161"/>
      <c r="G17" s="161"/>
      <c r="H17" s="162"/>
    </row>
    <row r="18" spans="1:9">
      <c r="A18" s="165" t="s">
        <v>212</v>
      </c>
      <c r="B18" s="161">
        <v>0</v>
      </c>
      <c r="C18" s="161"/>
      <c r="D18" s="161">
        <v>75000</v>
      </c>
      <c r="E18" s="161"/>
      <c r="F18" s="161">
        <v>50000</v>
      </c>
      <c r="G18" s="161"/>
      <c r="H18" s="162">
        <v>75000</v>
      </c>
    </row>
    <row r="19" spans="1:9">
      <c r="A19" s="165" t="s">
        <v>213</v>
      </c>
      <c r="B19" s="163">
        <v>0</v>
      </c>
      <c r="C19" s="161"/>
      <c r="D19" s="163">
        <v>30000</v>
      </c>
      <c r="E19" s="161"/>
      <c r="F19" s="163">
        <v>30000</v>
      </c>
      <c r="G19" s="161"/>
      <c r="H19" s="164">
        <v>30000</v>
      </c>
    </row>
    <row r="20" spans="1:9">
      <c r="A20" s="148" t="s">
        <v>179</v>
      </c>
      <c r="B20" s="161">
        <f>SUM(B17:B19)</f>
        <v>0</v>
      </c>
      <c r="C20" s="161"/>
      <c r="D20" s="161">
        <f>SUM(D17:D19)</f>
        <v>105000</v>
      </c>
      <c r="E20" s="161"/>
      <c r="F20" s="161">
        <f>SUM(F17:F19)</f>
        <v>80000</v>
      </c>
      <c r="G20" s="161"/>
      <c r="H20" s="162">
        <f>SUM(H17:H19)</f>
        <v>105000</v>
      </c>
    </row>
    <row r="21" spans="1:9">
      <c r="H21" s="160"/>
    </row>
    <row r="22" spans="1:9">
      <c r="A22" s="157" t="s">
        <v>180</v>
      </c>
      <c r="H22" s="160"/>
    </row>
    <row r="23" spans="1:9">
      <c r="A23" s="157"/>
      <c r="H23" s="160"/>
    </row>
    <row r="24" spans="1:9">
      <c r="A24" s="171" t="s">
        <v>72</v>
      </c>
      <c r="B24" s="161"/>
      <c r="C24" s="161"/>
      <c r="D24" s="161"/>
      <c r="E24" s="161"/>
      <c r="F24" s="161"/>
      <c r="G24" s="161"/>
      <c r="H24" s="162"/>
    </row>
    <row r="25" spans="1:9">
      <c r="A25" s="165" t="s">
        <v>201</v>
      </c>
      <c r="B25" s="161"/>
      <c r="C25" s="161"/>
      <c r="D25" s="161"/>
      <c r="E25" s="161"/>
      <c r="F25" s="161"/>
      <c r="G25" s="161"/>
      <c r="H25" s="162">
        <v>0</v>
      </c>
      <c r="I25" s="160"/>
    </row>
    <row r="26" spans="1:9">
      <c r="A26" s="165" t="s">
        <v>202</v>
      </c>
      <c r="B26" s="161">
        <v>0</v>
      </c>
      <c r="C26" s="161"/>
      <c r="D26" s="161">
        <v>0</v>
      </c>
      <c r="E26" s="161"/>
      <c r="F26" s="161">
        <v>0</v>
      </c>
      <c r="G26" s="161"/>
      <c r="H26" s="162">
        <v>0</v>
      </c>
      <c r="I26" s="160"/>
    </row>
    <row r="27" spans="1:9">
      <c r="A27" s="165" t="s">
        <v>203</v>
      </c>
      <c r="B27" s="161">
        <v>0</v>
      </c>
      <c r="C27" s="161"/>
      <c r="D27" s="161">
        <v>0</v>
      </c>
      <c r="E27" s="161"/>
      <c r="F27" s="161">
        <v>0</v>
      </c>
      <c r="G27" s="161"/>
      <c r="H27" s="162">
        <v>0</v>
      </c>
      <c r="I27" s="160"/>
    </row>
    <row r="28" spans="1:9">
      <c r="A28" s="165" t="s">
        <v>204</v>
      </c>
      <c r="B28" s="163">
        <v>0</v>
      </c>
      <c r="C28" s="161"/>
      <c r="D28" s="163">
        <v>0</v>
      </c>
      <c r="E28" s="161"/>
      <c r="F28" s="163">
        <v>0</v>
      </c>
      <c r="G28" s="161"/>
      <c r="H28" s="164">
        <v>0</v>
      </c>
      <c r="I28" s="160"/>
    </row>
    <row r="29" spans="1:9">
      <c r="A29" s="165" t="s">
        <v>205</v>
      </c>
      <c r="B29" s="161">
        <f>SUM(B26:B28)</f>
        <v>0</v>
      </c>
      <c r="C29" s="161"/>
      <c r="D29" s="161">
        <f>SUM(D26:D28)</f>
        <v>0</v>
      </c>
      <c r="E29" s="161"/>
      <c r="F29" s="161">
        <f>SUM(F26:F28)</f>
        <v>0</v>
      </c>
      <c r="G29" s="161"/>
      <c r="H29" s="162">
        <f>SUM(H26:H28)</f>
        <v>0</v>
      </c>
    </row>
    <row r="30" spans="1:9">
      <c r="A30" s="165"/>
      <c r="B30" s="161"/>
      <c r="C30" s="161"/>
      <c r="D30" s="161"/>
      <c r="E30" s="161"/>
      <c r="F30" s="161"/>
      <c r="G30" s="161"/>
      <c r="H30" s="162"/>
    </row>
    <row r="31" spans="1:9">
      <c r="A31" s="171" t="s">
        <v>73</v>
      </c>
      <c r="B31" s="161"/>
      <c r="C31" s="161"/>
      <c r="D31" s="161"/>
      <c r="E31" s="161"/>
      <c r="F31" s="161"/>
      <c r="G31" s="161"/>
      <c r="H31" s="162"/>
    </row>
    <row r="32" spans="1:9">
      <c r="A32" s="165" t="s">
        <v>201</v>
      </c>
      <c r="B32" s="161"/>
      <c r="C32" s="161"/>
      <c r="D32" s="161"/>
      <c r="E32" s="161"/>
      <c r="F32" s="161"/>
      <c r="G32" s="161"/>
      <c r="H32" s="162">
        <v>0</v>
      </c>
      <c r="I32" s="160"/>
    </row>
    <row r="33" spans="1:9">
      <c r="A33" s="165" t="s">
        <v>202</v>
      </c>
      <c r="B33" s="161">
        <v>0</v>
      </c>
      <c r="C33" s="161"/>
      <c r="D33" s="161">
        <v>0</v>
      </c>
      <c r="E33" s="161"/>
      <c r="F33" s="161">
        <v>0</v>
      </c>
      <c r="G33" s="161"/>
      <c r="H33" s="162">
        <v>0</v>
      </c>
      <c r="I33" s="160"/>
    </row>
    <row r="34" spans="1:9">
      <c r="A34" s="165" t="s">
        <v>203</v>
      </c>
      <c r="B34" s="161">
        <v>0</v>
      </c>
      <c r="C34" s="161"/>
      <c r="D34" s="161">
        <v>105000</v>
      </c>
      <c r="E34" s="161"/>
      <c r="F34" s="161">
        <v>0</v>
      </c>
      <c r="G34" s="161"/>
      <c r="H34" s="162">
        <v>0</v>
      </c>
      <c r="I34" s="160"/>
    </row>
    <row r="35" spans="1:9">
      <c r="A35" s="165" t="s">
        <v>204</v>
      </c>
      <c r="B35" s="163">
        <v>0</v>
      </c>
      <c r="C35" s="161"/>
      <c r="D35" s="163">
        <v>0</v>
      </c>
      <c r="E35" s="161"/>
      <c r="F35" s="163">
        <v>0</v>
      </c>
      <c r="G35" s="161"/>
      <c r="H35" s="164">
        <v>0</v>
      </c>
      <c r="I35" s="160"/>
    </row>
    <row r="36" spans="1:9">
      <c r="A36" s="165" t="s">
        <v>206</v>
      </c>
      <c r="B36" s="163">
        <f>SUM(B33:B35)</f>
        <v>0</v>
      </c>
      <c r="C36" s="161"/>
      <c r="D36" s="163">
        <f>SUM(D33:D35)</f>
        <v>105000</v>
      </c>
      <c r="E36" s="161"/>
      <c r="F36" s="163">
        <f>SUM(F33:F35)</f>
        <v>0</v>
      </c>
      <c r="G36" s="161"/>
      <c r="H36" s="164">
        <f>SUM(H33:H35)</f>
        <v>0</v>
      </c>
    </row>
    <row r="37" spans="1:9">
      <c r="H37" s="160"/>
    </row>
    <row r="38" spans="1:9">
      <c r="A38" s="148" t="s">
        <v>171</v>
      </c>
      <c r="B38" s="163">
        <f>+B29+B36</f>
        <v>0</v>
      </c>
      <c r="C38" s="161"/>
      <c r="D38" s="163">
        <f>+D29+D36</f>
        <v>105000</v>
      </c>
      <c r="E38" s="161"/>
      <c r="F38" s="163">
        <f>+F29+F36</f>
        <v>0</v>
      </c>
      <c r="G38" s="161"/>
      <c r="H38" s="164">
        <f>+H29+H36</f>
        <v>0</v>
      </c>
    </row>
    <row r="39" spans="1:9">
      <c r="B39" s="161"/>
      <c r="C39" s="161"/>
      <c r="D39" s="161"/>
      <c r="E39" s="161"/>
      <c r="F39" s="161"/>
      <c r="G39" s="161"/>
      <c r="H39" s="162"/>
    </row>
    <row r="40" spans="1:9">
      <c r="B40" s="161"/>
      <c r="C40" s="161"/>
      <c r="D40" s="161"/>
      <c r="E40" s="161"/>
      <c r="F40" s="161"/>
      <c r="G40" s="161"/>
      <c r="H40" s="162"/>
    </row>
    <row r="41" spans="1:9">
      <c r="A41" s="157" t="s">
        <v>185</v>
      </c>
      <c r="B41" s="161"/>
      <c r="C41" s="161"/>
      <c r="D41" s="161"/>
      <c r="E41" s="161"/>
      <c r="F41" s="161"/>
      <c r="G41" s="161"/>
      <c r="H41" s="162"/>
    </row>
    <row r="42" spans="1:9">
      <c r="A42" s="148" t="s">
        <v>186</v>
      </c>
      <c r="B42" s="161">
        <v>0</v>
      </c>
      <c r="C42" s="161"/>
      <c r="D42" s="161">
        <v>0</v>
      </c>
      <c r="E42" s="161"/>
      <c r="F42" s="161">
        <v>0</v>
      </c>
      <c r="G42" s="161"/>
      <c r="H42" s="162">
        <v>0</v>
      </c>
    </row>
    <row r="43" spans="1:9">
      <c r="A43" s="148" t="s">
        <v>187</v>
      </c>
      <c r="B43" s="161">
        <v>0</v>
      </c>
      <c r="C43" s="161"/>
      <c r="D43" s="161">
        <v>0</v>
      </c>
      <c r="E43" s="161"/>
      <c r="F43" s="161">
        <v>0</v>
      </c>
      <c r="G43" s="161"/>
      <c r="H43" s="162">
        <v>0</v>
      </c>
    </row>
    <row r="44" spans="1:9">
      <c r="B44" s="161">
        <v>0</v>
      </c>
      <c r="C44" s="161"/>
      <c r="D44" s="161">
        <v>0</v>
      </c>
      <c r="E44" s="161"/>
      <c r="F44" s="161">
        <v>0</v>
      </c>
      <c r="G44" s="161"/>
      <c r="H44" s="162">
        <v>0</v>
      </c>
    </row>
    <row r="45" spans="1:9">
      <c r="B45" s="163">
        <v>0</v>
      </c>
      <c r="C45" s="161"/>
      <c r="D45" s="163">
        <v>0</v>
      </c>
      <c r="E45" s="161"/>
      <c r="F45" s="163">
        <v>0</v>
      </c>
      <c r="G45" s="161"/>
      <c r="H45" s="164">
        <v>0</v>
      </c>
    </row>
    <row r="46" spans="1:9">
      <c r="A46" s="148" t="s">
        <v>188</v>
      </c>
      <c r="B46" s="163">
        <f>SUM(B42:B45)</f>
        <v>0</v>
      </c>
      <c r="C46" s="161"/>
      <c r="D46" s="163">
        <f>SUM(D42:D45)</f>
        <v>0</v>
      </c>
      <c r="E46" s="161"/>
      <c r="F46" s="163">
        <f>SUM(F42:F45)</f>
        <v>0</v>
      </c>
      <c r="G46" s="161"/>
      <c r="H46" s="164">
        <f>SUM(H42:H45)</f>
        <v>0</v>
      </c>
    </row>
    <row r="47" spans="1:9">
      <c r="H47" s="160"/>
    </row>
    <row r="48" spans="1:9" ht="13.5" thickBot="1">
      <c r="A48" s="157" t="s">
        <v>189</v>
      </c>
      <c r="B48" s="170">
        <f>+B14+B20-B38+B46</f>
        <v>0</v>
      </c>
      <c r="C48" s="167"/>
      <c r="D48" s="170">
        <f>+D14+D20-D38+D46</f>
        <v>0</v>
      </c>
      <c r="E48" s="167"/>
      <c r="F48" s="166">
        <f>+F14+F20-F38+F46</f>
        <v>80000</v>
      </c>
      <c r="G48" s="167"/>
      <c r="H48" s="166">
        <f>+H14+H20-H38+H46</f>
        <v>185000</v>
      </c>
      <c r="I48" s="167"/>
    </row>
    <row r="49" spans="2:2" ht="13.5" thickTop="1"/>
    <row r="52" spans="2:2">
      <c r="B52" s="169"/>
    </row>
  </sheetData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scale="96" firstPageNumber="29" orientation="portrait" useFirstPageNumber="1" r:id="rId2"/>
  <headerFooter>
    <oddFooter>&amp;C- &amp;P -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sqref="A1:I1"/>
    </sheetView>
  </sheetViews>
  <sheetFormatPr defaultRowHeight="12.75"/>
  <cols>
    <col min="1" max="1" width="36.7109375" style="148" customWidth="1"/>
    <col min="2" max="2" width="12.7109375" style="148" customWidth="1"/>
    <col min="3" max="3" width="1.7109375" style="148" customWidth="1"/>
    <col min="4" max="4" width="12.7109375" style="148" customWidth="1"/>
    <col min="5" max="5" width="1.7109375" style="148" customWidth="1"/>
    <col min="6" max="6" width="12.7109375" style="148" customWidth="1"/>
    <col min="7" max="7" width="1.7109375" style="148" customWidth="1"/>
    <col min="8" max="8" width="12.7109375" style="148" customWidth="1"/>
    <col min="9" max="9" width="1.7109375" style="148" customWidth="1"/>
    <col min="10" max="256" width="9.140625" style="148"/>
    <col min="257" max="257" width="36.7109375" style="148" customWidth="1"/>
    <col min="258" max="258" width="12.7109375" style="148" customWidth="1"/>
    <col min="259" max="259" width="1.7109375" style="148" customWidth="1"/>
    <col min="260" max="260" width="12.7109375" style="148" customWidth="1"/>
    <col min="261" max="261" width="1.7109375" style="148" customWidth="1"/>
    <col min="262" max="262" width="12.7109375" style="148" customWidth="1"/>
    <col min="263" max="263" width="1.7109375" style="148" customWidth="1"/>
    <col min="264" max="264" width="12.7109375" style="148" customWidth="1"/>
    <col min="265" max="265" width="1.7109375" style="148" customWidth="1"/>
    <col min="266" max="512" width="9.140625" style="148"/>
    <col min="513" max="513" width="36.7109375" style="148" customWidth="1"/>
    <col min="514" max="514" width="12.7109375" style="148" customWidth="1"/>
    <col min="515" max="515" width="1.7109375" style="148" customWidth="1"/>
    <col min="516" max="516" width="12.7109375" style="148" customWidth="1"/>
    <col min="517" max="517" width="1.7109375" style="148" customWidth="1"/>
    <col min="518" max="518" width="12.7109375" style="148" customWidth="1"/>
    <col min="519" max="519" width="1.7109375" style="148" customWidth="1"/>
    <col min="520" max="520" width="12.7109375" style="148" customWidth="1"/>
    <col min="521" max="521" width="1.7109375" style="148" customWidth="1"/>
    <col min="522" max="768" width="9.140625" style="148"/>
    <col min="769" max="769" width="36.7109375" style="148" customWidth="1"/>
    <col min="770" max="770" width="12.7109375" style="148" customWidth="1"/>
    <col min="771" max="771" width="1.7109375" style="148" customWidth="1"/>
    <col min="772" max="772" width="12.7109375" style="148" customWidth="1"/>
    <col min="773" max="773" width="1.7109375" style="148" customWidth="1"/>
    <col min="774" max="774" width="12.7109375" style="148" customWidth="1"/>
    <col min="775" max="775" width="1.7109375" style="148" customWidth="1"/>
    <col min="776" max="776" width="12.7109375" style="148" customWidth="1"/>
    <col min="777" max="777" width="1.7109375" style="148" customWidth="1"/>
    <col min="778" max="1024" width="9.140625" style="148"/>
    <col min="1025" max="1025" width="36.7109375" style="148" customWidth="1"/>
    <col min="1026" max="1026" width="12.7109375" style="148" customWidth="1"/>
    <col min="1027" max="1027" width="1.7109375" style="148" customWidth="1"/>
    <col min="1028" max="1028" width="12.7109375" style="148" customWidth="1"/>
    <col min="1029" max="1029" width="1.7109375" style="148" customWidth="1"/>
    <col min="1030" max="1030" width="12.7109375" style="148" customWidth="1"/>
    <col min="1031" max="1031" width="1.7109375" style="148" customWidth="1"/>
    <col min="1032" max="1032" width="12.7109375" style="148" customWidth="1"/>
    <col min="1033" max="1033" width="1.7109375" style="148" customWidth="1"/>
    <col min="1034" max="1280" width="9.140625" style="148"/>
    <col min="1281" max="1281" width="36.7109375" style="148" customWidth="1"/>
    <col min="1282" max="1282" width="12.7109375" style="148" customWidth="1"/>
    <col min="1283" max="1283" width="1.7109375" style="148" customWidth="1"/>
    <col min="1284" max="1284" width="12.7109375" style="148" customWidth="1"/>
    <col min="1285" max="1285" width="1.7109375" style="148" customWidth="1"/>
    <col min="1286" max="1286" width="12.7109375" style="148" customWidth="1"/>
    <col min="1287" max="1287" width="1.7109375" style="148" customWidth="1"/>
    <col min="1288" max="1288" width="12.7109375" style="148" customWidth="1"/>
    <col min="1289" max="1289" width="1.7109375" style="148" customWidth="1"/>
    <col min="1290" max="1536" width="9.140625" style="148"/>
    <col min="1537" max="1537" width="36.7109375" style="148" customWidth="1"/>
    <col min="1538" max="1538" width="12.7109375" style="148" customWidth="1"/>
    <col min="1539" max="1539" width="1.7109375" style="148" customWidth="1"/>
    <col min="1540" max="1540" width="12.7109375" style="148" customWidth="1"/>
    <col min="1541" max="1541" width="1.7109375" style="148" customWidth="1"/>
    <col min="1542" max="1542" width="12.7109375" style="148" customWidth="1"/>
    <col min="1543" max="1543" width="1.7109375" style="148" customWidth="1"/>
    <col min="1544" max="1544" width="12.7109375" style="148" customWidth="1"/>
    <col min="1545" max="1545" width="1.7109375" style="148" customWidth="1"/>
    <col min="1546" max="1792" width="9.140625" style="148"/>
    <col min="1793" max="1793" width="36.7109375" style="148" customWidth="1"/>
    <col min="1794" max="1794" width="12.7109375" style="148" customWidth="1"/>
    <col min="1795" max="1795" width="1.7109375" style="148" customWidth="1"/>
    <col min="1796" max="1796" width="12.7109375" style="148" customWidth="1"/>
    <col min="1797" max="1797" width="1.7109375" style="148" customWidth="1"/>
    <col min="1798" max="1798" width="12.7109375" style="148" customWidth="1"/>
    <col min="1799" max="1799" width="1.7109375" style="148" customWidth="1"/>
    <col min="1800" max="1800" width="12.7109375" style="148" customWidth="1"/>
    <col min="1801" max="1801" width="1.7109375" style="148" customWidth="1"/>
    <col min="1802" max="2048" width="9.140625" style="148"/>
    <col min="2049" max="2049" width="36.7109375" style="148" customWidth="1"/>
    <col min="2050" max="2050" width="12.7109375" style="148" customWidth="1"/>
    <col min="2051" max="2051" width="1.7109375" style="148" customWidth="1"/>
    <col min="2052" max="2052" width="12.7109375" style="148" customWidth="1"/>
    <col min="2053" max="2053" width="1.7109375" style="148" customWidth="1"/>
    <col min="2054" max="2054" width="12.7109375" style="148" customWidth="1"/>
    <col min="2055" max="2055" width="1.7109375" style="148" customWidth="1"/>
    <col min="2056" max="2056" width="12.7109375" style="148" customWidth="1"/>
    <col min="2057" max="2057" width="1.7109375" style="148" customWidth="1"/>
    <col min="2058" max="2304" width="9.140625" style="148"/>
    <col min="2305" max="2305" width="36.7109375" style="148" customWidth="1"/>
    <col min="2306" max="2306" width="12.7109375" style="148" customWidth="1"/>
    <col min="2307" max="2307" width="1.7109375" style="148" customWidth="1"/>
    <col min="2308" max="2308" width="12.7109375" style="148" customWidth="1"/>
    <col min="2309" max="2309" width="1.7109375" style="148" customWidth="1"/>
    <col min="2310" max="2310" width="12.7109375" style="148" customWidth="1"/>
    <col min="2311" max="2311" width="1.7109375" style="148" customWidth="1"/>
    <col min="2312" max="2312" width="12.7109375" style="148" customWidth="1"/>
    <col min="2313" max="2313" width="1.7109375" style="148" customWidth="1"/>
    <col min="2314" max="2560" width="9.140625" style="148"/>
    <col min="2561" max="2561" width="36.7109375" style="148" customWidth="1"/>
    <col min="2562" max="2562" width="12.7109375" style="148" customWidth="1"/>
    <col min="2563" max="2563" width="1.7109375" style="148" customWidth="1"/>
    <col min="2564" max="2564" width="12.7109375" style="148" customWidth="1"/>
    <col min="2565" max="2565" width="1.7109375" style="148" customWidth="1"/>
    <col min="2566" max="2566" width="12.7109375" style="148" customWidth="1"/>
    <col min="2567" max="2567" width="1.7109375" style="148" customWidth="1"/>
    <col min="2568" max="2568" width="12.7109375" style="148" customWidth="1"/>
    <col min="2569" max="2569" width="1.7109375" style="148" customWidth="1"/>
    <col min="2570" max="2816" width="9.140625" style="148"/>
    <col min="2817" max="2817" width="36.7109375" style="148" customWidth="1"/>
    <col min="2818" max="2818" width="12.7109375" style="148" customWidth="1"/>
    <col min="2819" max="2819" width="1.7109375" style="148" customWidth="1"/>
    <col min="2820" max="2820" width="12.7109375" style="148" customWidth="1"/>
    <col min="2821" max="2821" width="1.7109375" style="148" customWidth="1"/>
    <col min="2822" max="2822" width="12.7109375" style="148" customWidth="1"/>
    <col min="2823" max="2823" width="1.7109375" style="148" customWidth="1"/>
    <col min="2824" max="2824" width="12.7109375" style="148" customWidth="1"/>
    <col min="2825" max="2825" width="1.7109375" style="148" customWidth="1"/>
    <col min="2826" max="3072" width="9.140625" style="148"/>
    <col min="3073" max="3073" width="36.7109375" style="148" customWidth="1"/>
    <col min="3074" max="3074" width="12.7109375" style="148" customWidth="1"/>
    <col min="3075" max="3075" width="1.7109375" style="148" customWidth="1"/>
    <col min="3076" max="3076" width="12.7109375" style="148" customWidth="1"/>
    <col min="3077" max="3077" width="1.7109375" style="148" customWidth="1"/>
    <col min="3078" max="3078" width="12.7109375" style="148" customWidth="1"/>
    <col min="3079" max="3079" width="1.7109375" style="148" customWidth="1"/>
    <col min="3080" max="3080" width="12.7109375" style="148" customWidth="1"/>
    <col min="3081" max="3081" width="1.7109375" style="148" customWidth="1"/>
    <col min="3082" max="3328" width="9.140625" style="148"/>
    <col min="3329" max="3329" width="36.7109375" style="148" customWidth="1"/>
    <col min="3330" max="3330" width="12.7109375" style="148" customWidth="1"/>
    <col min="3331" max="3331" width="1.7109375" style="148" customWidth="1"/>
    <col min="3332" max="3332" width="12.7109375" style="148" customWidth="1"/>
    <col min="3333" max="3333" width="1.7109375" style="148" customWidth="1"/>
    <col min="3334" max="3334" width="12.7109375" style="148" customWidth="1"/>
    <col min="3335" max="3335" width="1.7109375" style="148" customWidth="1"/>
    <col min="3336" max="3336" width="12.7109375" style="148" customWidth="1"/>
    <col min="3337" max="3337" width="1.7109375" style="148" customWidth="1"/>
    <col min="3338" max="3584" width="9.140625" style="148"/>
    <col min="3585" max="3585" width="36.7109375" style="148" customWidth="1"/>
    <col min="3586" max="3586" width="12.7109375" style="148" customWidth="1"/>
    <col min="3587" max="3587" width="1.7109375" style="148" customWidth="1"/>
    <col min="3588" max="3588" width="12.7109375" style="148" customWidth="1"/>
    <col min="3589" max="3589" width="1.7109375" style="148" customWidth="1"/>
    <col min="3590" max="3590" width="12.7109375" style="148" customWidth="1"/>
    <col min="3591" max="3591" width="1.7109375" style="148" customWidth="1"/>
    <col min="3592" max="3592" width="12.7109375" style="148" customWidth="1"/>
    <col min="3593" max="3593" width="1.7109375" style="148" customWidth="1"/>
    <col min="3594" max="3840" width="9.140625" style="148"/>
    <col min="3841" max="3841" width="36.7109375" style="148" customWidth="1"/>
    <col min="3842" max="3842" width="12.7109375" style="148" customWidth="1"/>
    <col min="3843" max="3843" width="1.7109375" style="148" customWidth="1"/>
    <col min="3844" max="3844" width="12.7109375" style="148" customWidth="1"/>
    <col min="3845" max="3845" width="1.7109375" style="148" customWidth="1"/>
    <col min="3846" max="3846" width="12.7109375" style="148" customWidth="1"/>
    <col min="3847" max="3847" width="1.7109375" style="148" customWidth="1"/>
    <col min="3848" max="3848" width="12.7109375" style="148" customWidth="1"/>
    <col min="3849" max="3849" width="1.7109375" style="148" customWidth="1"/>
    <col min="3850" max="4096" width="9.140625" style="148"/>
    <col min="4097" max="4097" width="36.7109375" style="148" customWidth="1"/>
    <col min="4098" max="4098" width="12.7109375" style="148" customWidth="1"/>
    <col min="4099" max="4099" width="1.7109375" style="148" customWidth="1"/>
    <col min="4100" max="4100" width="12.7109375" style="148" customWidth="1"/>
    <col min="4101" max="4101" width="1.7109375" style="148" customWidth="1"/>
    <col min="4102" max="4102" width="12.7109375" style="148" customWidth="1"/>
    <col min="4103" max="4103" width="1.7109375" style="148" customWidth="1"/>
    <col min="4104" max="4104" width="12.7109375" style="148" customWidth="1"/>
    <col min="4105" max="4105" width="1.7109375" style="148" customWidth="1"/>
    <col min="4106" max="4352" width="9.140625" style="148"/>
    <col min="4353" max="4353" width="36.7109375" style="148" customWidth="1"/>
    <col min="4354" max="4354" width="12.7109375" style="148" customWidth="1"/>
    <col min="4355" max="4355" width="1.7109375" style="148" customWidth="1"/>
    <col min="4356" max="4356" width="12.7109375" style="148" customWidth="1"/>
    <col min="4357" max="4357" width="1.7109375" style="148" customWidth="1"/>
    <col min="4358" max="4358" width="12.7109375" style="148" customWidth="1"/>
    <col min="4359" max="4359" width="1.7109375" style="148" customWidth="1"/>
    <col min="4360" max="4360" width="12.7109375" style="148" customWidth="1"/>
    <col min="4361" max="4361" width="1.7109375" style="148" customWidth="1"/>
    <col min="4362" max="4608" width="9.140625" style="148"/>
    <col min="4609" max="4609" width="36.7109375" style="148" customWidth="1"/>
    <col min="4610" max="4610" width="12.7109375" style="148" customWidth="1"/>
    <col min="4611" max="4611" width="1.7109375" style="148" customWidth="1"/>
    <col min="4612" max="4612" width="12.7109375" style="148" customWidth="1"/>
    <col min="4613" max="4613" width="1.7109375" style="148" customWidth="1"/>
    <col min="4614" max="4614" width="12.7109375" style="148" customWidth="1"/>
    <col min="4615" max="4615" width="1.7109375" style="148" customWidth="1"/>
    <col min="4616" max="4616" width="12.7109375" style="148" customWidth="1"/>
    <col min="4617" max="4617" width="1.7109375" style="148" customWidth="1"/>
    <col min="4618" max="4864" width="9.140625" style="148"/>
    <col min="4865" max="4865" width="36.7109375" style="148" customWidth="1"/>
    <col min="4866" max="4866" width="12.7109375" style="148" customWidth="1"/>
    <col min="4867" max="4867" width="1.7109375" style="148" customWidth="1"/>
    <col min="4868" max="4868" width="12.7109375" style="148" customWidth="1"/>
    <col min="4869" max="4869" width="1.7109375" style="148" customWidth="1"/>
    <col min="4870" max="4870" width="12.7109375" style="148" customWidth="1"/>
    <col min="4871" max="4871" width="1.7109375" style="148" customWidth="1"/>
    <col min="4872" max="4872" width="12.7109375" style="148" customWidth="1"/>
    <col min="4873" max="4873" width="1.7109375" style="148" customWidth="1"/>
    <col min="4874" max="5120" width="9.140625" style="148"/>
    <col min="5121" max="5121" width="36.7109375" style="148" customWidth="1"/>
    <col min="5122" max="5122" width="12.7109375" style="148" customWidth="1"/>
    <col min="5123" max="5123" width="1.7109375" style="148" customWidth="1"/>
    <col min="5124" max="5124" width="12.7109375" style="148" customWidth="1"/>
    <col min="5125" max="5125" width="1.7109375" style="148" customWidth="1"/>
    <col min="5126" max="5126" width="12.7109375" style="148" customWidth="1"/>
    <col min="5127" max="5127" width="1.7109375" style="148" customWidth="1"/>
    <col min="5128" max="5128" width="12.7109375" style="148" customWidth="1"/>
    <col min="5129" max="5129" width="1.7109375" style="148" customWidth="1"/>
    <col min="5130" max="5376" width="9.140625" style="148"/>
    <col min="5377" max="5377" width="36.7109375" style="148" customWidth="1"/>
    <col min="5378" max="5378" width="12.7109375" style="148" customWidth="1"/>
    <col min="5379" max="5379" width="1.7109375" style="148" customWidth="1"/>
    <col min="5380" max="5380" width="12.7109375" style="148" customWidth="1"/>
    <col min="5381" max="5381" width="1.7109375" style="148" customWidth="1"/>
    <col min="5382" max="5382" width="12.7109375" style="148" customWidth="1"/>
    <col min="5383" max="5383" width="1.7109375" style="148" customWidth="1"/>
    <col min="5384" max="5384" width="12.7109375" style="148" customWidth="1"/>
    <col min="5385" max="5385" width="1.7109375" style="148" customWidth="1"/>
    <col min="5386" max="5632" width="9.140625" style="148"/>
    <col min="5633" max="5633" width="36.7109375" style="148" customWidth="1"/>
    <col min="5634" max="5634" width="12.7109375" style="148" customWidth="1"/>
    <col min="5635" max="5635" width="1.7109375" style="148" customWidth="1"/>
    <col min="5636" max="5636" width="12.7109375" style="148" customWidth="1"/>
    <col min="5637" max="5637" width="1.7109375" style="148" customWidth="1"/>
    <col min="5638" max="5638" width="12.7109375" style="148" customWidth="1"/>
    <col min="5639" max="5639" width="1.7109375" style="148" customWidth="1"/>
    <col min="5640" max="5640" width="12.7109375" style="148" customWidth="1"/>
    <col min="5641" max="5641" width="1.7109375" style="148" customWidth="1"/>
    <col min="5642" max="5888" width="9.140625" style="148"/>
    <col min="5889" max="5889" width="36.7109375" style="148" customWidth="1"/>
    <col min="5890" max="5890" width="12.7109375" style="148" customWidth="1"/>
    <col min="5891" max="5891" width="1.7109375" style="148" customWidth="1"/>
    <col min="5892" max="5892" width="12.7109375" style="148" customWidth="1"/>
    <col min="5893" max="5893" width="1.7109375" style="148" customWidth="1"/>
    <col min="5894" max="5894" width="12.7109375" style="148" customWidth="1"/>
    <col min="5895" max="5895" width="1.7109375" style="148" customWidth="1"/>
    <col min="5896" max="5896" width="12.7109375" style="148" customWidth="1"/>
    <col min="5897" max="5897" width="1.7109375" style="148" customWidth="1"/>
    <col min="5898" max="6144" width="9.140625" style="148"/>
    <col min="6145" max="6145" width="36.7109375" style="148" customWidth="1"/>
    <col min="6146" max="6146" width="12.7109375" style="148" customWidth="1"/>
    <col min="6147" max="6147" width="1.7109375" style="148" customWidth="1"/>
    <col min="6148" max="6148" width="12.7109375" style="148" customWidth="1"/>
    <col min="6149" max="6149" width="1.7109375" style="148" customWidth="1"/>
    <col min="6150" max="6150" width="12.7109375" style="148" customWidth="1"/>
    <col min="6151" max="6151" width="1.7109375" style="148" customWidth="1"/>
    <col min="6152" max="6152" width="12.7109375" style="148" customWidth="1"/>
    <col min="6153" max="6153" width="1.7109375" style="148" customWidth="1"/>
    <col min="6154" max="6400" width="9.140625" style="148"/>
    <col min="6401" max="6401" width="36.7109375" style="148" customWidth="1"/>
    <col min="6402" max="6402" width="12.7109375" style="148" customWidth="1"/>
    <col min="6403" max="6403" width="1.7109375" style="148" customWidth="1"/>
    <col min="6404" max="6404" width="12.7109375" style="148" customWidth="1"/>
    <col min="6405" max="6405" width="1.7109375" style="148" customWidth="1"/>
    <col min="6406" max="6406" width="12.7109375" style="148" customWidth="1"/>
    <col min="6407" max="6407" width="1.7109375" style="148" customWidth="1"/>
    <col min="6408" max="6408" width="12.7109375" style="148" customWidth="1"/>
    <col min="6409" max="6409" width="1.7109375" style="148" customWidth="1"/>
    <col min="6410" max="6656" width="9.140625" style="148"/>
    <col min="6657" max="6657" width="36.7109375" style="148" customWidth="1"/>
    <col min="6658" max="6658" width="12.7109375" style="148" customWidth="1"/>
    <col min="6659" max="6659" width="1.7109375" style="148" customWidth="1"/>
    <col min="6660" max="6660" width="12.7109375" style="148" customWidth="1"/>
    <col min="6661" max="6661" width="1.7109375" style="148" customWidth="1"/>
    <col min="6662" max="6662" width="12.7109375" style="148" customWidth="1"/>
    <col min="6663" max="6663" width="1.7109375" style="148" customWidth="1"/>
    <col min="6664" max="6664" width="12.7109375" style="148" customWidth="1"/>
    <col min="6665" max="6665" width="1.7109375" style="148" customWidth="1"/>
    <col min="6666" max="6912" width="9.140625" style="148"/>
    <col min="6913" max="6913" width="36.7109375" style="148" customWidth="1"/>
    <col min="6914" max="6914" width="12.7109375" style="148" customWidth="1"/>
    <col min="6915" max="6915" width="1.7109375" style="148" customWidth="1"/>
    <col min="6916" max="6916" width="12.7109375" style="148" customWidth="1"/>
    <col min="6917" max="6917" width="1.7109375" style="148" customWidth="1"/>
    <col min="6918" max="6918" width="12.7109375" style="148" customWidth="1"/>
    <col min="6919" max="6919" width="1.7109375" style="148" customWidth="1"/>
    <col min="6920" max="6920" width="12.7109375" style="148" customWidth="1"/>
    <col min="6921" max="6921" width="1.7109375" style="148" customWidth="1"/>
    <col min="6922" max="7168" width="9.140625" style="148"/>
    <col min="7169" max="7169" width="36.7109375" style="148" customWidth="1"/>
    <col min="7170" max="7170" width="12.7109375" style="148" customWidth="1"/>
    <col min="7171" max="7171" width="1.7109375" style="148" customWidth="1"/>
    <col min="7172" max="7172" width="12.7109375" style="148" customWidth="1"/>
    <col min="7173" max="7173" width="1.7109375" style="148" customWidth="1"/>
    <col min="7174" max="7174" width="12.7109375" style="148" customWidth="1"/>
    <col min="7175" max="7175" width="1.7109375" style="148" customWidth="1"/>
    <col min="7176" max="7176" width="12.7109375" style="148" customWidth="1"/>
    <col min="7177" max="7177" width="1.7109375" style="148" customWidth="1"/>
    <col min="7178" max="7424" width="9.140625" style="148"/>
    <col min="7425" max="7425" width="36.7109375" style="148" customWidth="1"/>
    <col min="7426" max="7426" width="12.7109375" style="148" customWidth="1"/>
    <col min="7427" max="7427" width="1.7109375" style="148" customWidth="1"/>
    <col min="7428" max="7428" width="12.7109375" style="148" customWidth="1"/>
    <col min="7429" max="7429" width="1.7109375" style="148" customWidth="1"/>
    <col min="7430" max="7430" width="12.7109375" style="148" customWidth="1"/>
    <col min="7431" max="7431" width="1.7109375" style="148" customWidth="1"/>
    <col min="7432" max="7432" width="12.7109375" style="148" customWidth="1"/>
    <col min="7433" max="7433" width="1.7109375" style="148" customWidth="1"/>
    <col min="7434" max="7680" width="9.140625" style="148"/>
    <col min="7681" max="7681" width="36.7109375" style="148" customWidth="1"/>
    <col min="7682" max="7682" width="12.7109375" style="148" customWidth="1"/>
    <col min="7683" max="7683" width="1.7109375" style="148" customWidth="1"/>
    <col min="7684" max="7684" width="12.7109375" style="148" customWidth="1"/>
    <col min="7685" max="7685" width="1.7109375" style="148" customWidth="1"/>
    <col min="7686" max="7686" width="12.7109375" style="148" customWidth="1"/>
    <col min="7687" max="7687" width="1.7109375" style="148" customWidth="1"/>
    <col min="7688" max="7688" width="12.7109375" style="148" customWidth="1"/>
    <col min="7689" max="7689" width="1.7109375" style="148" customWidth="1"/>
    <col min="7690" max="7936" width="9.140625" style="148"/>
    <col min="7937" max="7937" width="36.7109375" style="148" customWidth="1"/>
    <col min="7938" max="7938" width="12.7109375" style="148" customWidth="1"/>
    <col min="7939" max="7939" width="1.7109375" style="148" customWidth="1"/>
    <col min="7940" max="7940" width="12.7109375" style="148" customWidth="1"/>
    <col min="7941" max="7941" width="1.7109375" style="148" customWidth="1"/>
    <col min="7942" max="7942" width="12.7109375" style="148" customWidth="1"/>
    <col min="7943" max="7943" width="1.7109375" style="148" customWidth="1"/>
    <col min="7944" max="7944" width="12.7109375" style="148" customWidth="1"/>
    <col min="7945" max="7945" width="1.7109375" style="148" customWidth="1"/>
    <col min="7946" max="8192" width="9.140625" style="148"/>
    <col min="8193" max="8193" width="36.7109375" style="148" customWidth="1"/>
    <col min="8194" max="8194" width="12.7109375" style="148" customWidth="1"/>
    <col min="8195" max="8195" width="1.7109375" style="148" customWidth="1"/>
    <col min="8196" max="8196" width="12.7109375" style="148" customWidth="1"/>
    <col min="8197" max="8197" width="1.7109375" style="148" customWidth="1"/>
    <col min="8198" max="8198" width="12.7109375" style="148" customWidth="1"/>
    <col min="8199" max="8199" width="1.7109375" style="148" customWidth="1"/>
    <col min="8200" max="8200" width="12.7109375" style="148" customWidth="1"/>
    <col min="8201" max="8201" width="1.7109375" style="148" customWidth="1"/>
    <col min="8202" max="8448" width="9.140625" style="148"/>
    <col min="8449" max="8449" width="36.7109375" style="148" customWidth="1"/>
    <col min="8450" max="8450" width="12.7109375" style="148" customWidth="1"/>
    <col min="8451" max="8451" width="1.7109375" style="148" customWidth="1"/>
    <col min="8452" max="8452" width="12.7109375" style="148" customWidth="1"/>
    <col min="8453" max="8453" width="1.7109375" style="148" customWidth="1"/>
    <col min="8454" max="8454" width="12.7109375" style="148" customWidth="1"/>
    <col min="8455" max="8455" width="1.7109375" style="148" customWidth="1"/>
    <col min="8456" max="8456" width="12.7109375" style="148" customWidth="1"/>
    <col min="8457" max="8457" width="1.7109375" style="148" customWidth="1"/>
    <col min="8458" max="8704" width="9.140625" style="148"/>
    <col min="8705" max="8705" width="36.7109375" style="148" customWidth="1"/>
    <col min="8706" max="8706" width="12.7109375" style="148" customWidth="1"/>
    <col min="8707" max="8707" width="1.7109375" style="148" customWidth="1"/>
    <col min="8708" max="8708" width="12.7109375" style="148" customWidth="1"/>
    <col min="8709" max="8709" width="1.7109375" style="148" customWidth="1"/>
    <col min="8710" max="8710" width="12.7109375" style="148" customWidth="1"/>
    <col min="8711" max="8711" width="1.7109375" style="148" customWidth="1"/>
    <col min="8712" max="8712" width="12.7109375" style="148" customWidth="1"/>
    <col min="8713" max="8713" width="1.7109375" style="148" customWidth="1"/>
    <col min="8714" max="8960" width="9.140625" style="148"/>
    <col min="8961" max="8961" width="36.7109375" style="148" customWidth="1"/>
    <col min="8962" max="8962" width="12.7109375" style="148" customWidth="1"/>
    <col min="8963" max="8963" width="1.7109375" style="148" customWidth="1"/>
    <col min="8964" max="8964" width="12.7109375" style="148" customWidth="1"/>
    <col min="8965" max="8965" width="1.7109375" style="148" customWidth="1"/>
    <col min="8966" max="8966" width="12.7109375" style="148" customWidth="1"/>
    <col min="8967" max="8967" width="1.7109375" style="148" customWidth="1"/>
    <col min="8968" max="8968" width="12.7109375" style="148" customWidth="1"/>
    <col min="8969" max="8969" width="1.7109375" style="148" customWidth="1"/>
    <col min="8970" max="9216" width="9.140625" style="148"/>
    <col min="9217" max="9217" width="36.7109375" style="148" customWidth="1"/>
    <col min="9218" max="9218" width="12.7109375" style="148" customWidth="1"/>
    <col min="9219" max="9219" width="1.7109375" style="148" customWidth="1"/>
    <col min="9220" max="9220" width="12.7109375" style="148" customWidth="1"/>
    <col min="9221" max="9221" width="1.7109375" style="148" customWidth="1"/>
    <col min="9222" max="9222" width="12.7109375" style="148" customWidth="1"/>
    <col min="9223" max="9223" width="1.7109375" style="148" customWidth="1"/>
    <col min="9224" max="9224" width="12.7109375" style="148" customWidth="1"/>
    <col min="9225" max="9225" width="1.7109375" style="148" customWidth="1"/>
    <col min="9226" max="9472" width="9.140625" style="148"/>
    <col min="9473" max="9473" width="36.7109375" style="148" customWidth="1"/>
    <col min="9474" max="9474" width="12.7109375" style="148" customWidth="1"/>
    <col min="9475" max="9475" width="1.7109375" style="148" customWidth="1"/>
    <col min="9476" max="9476" width="12.7109375" style="148" customWidth="1"/>
    <col min="9477" max="9477" width="1.7109375" style="148" customWidth="1"/>
    <col min="9478" max="9478" width="12.7109375" style="148" customWidth="1"/>
    <col min="9479" max="9479" width="1.7109375" style="148" customWidth="1"/>
    <col min="9480" max="9480" width="12.7109375" style="148" customWidth="1"/>
    <col min="9481" max="9481" width="1.7109375" style="148" customWidth="1"/>
    <col min="9482" max="9728" width="9.140625" style="148"/>
    <col min="9729" max="9729" width="36.7109375" style="148" customWidth="1"/>
    <col min="9730" max="9730" width="12.7109375" style="148" customWidth="1"/>
    <col min="9731" max="9731" width="1.7109375" style="148" customWidth="1"/>
    <col min="9732" max="9732" width="12.7109375" style="148" customWidth="1"/>
    <col min="9733" max="9733" width="1.7109375" style="148" customWidth="1"/>
    <col min="9734" max="9734" width="12.7109375" style="148" customWidth="1"/>
    <col min="9735" max="9735" width="1.7109375" style="148" customWidth="1"/>
    <col min="9736" max="9736" width="12.7109375" style="148" customWidth="1"/>
    <col min="9737" max="9737" width="1.7109375" style="148" customWidth="1"/>
    <col min="9738" max="9984" width="9.140625" style="148"/>
    <col min="9985" max="9985" width="36.7109375" style="148" customWidth="1"/>
    <col min="9986" max="9986" width="12.7109375" style="148" customWidth="1"/>
    <col min="9987" max="9987" width="1.7109375" style="148" customWidth="1"/>
    <col min="9988" max="9988" width="12.7109375" style="148" customWidth="1"/>
    <col min="9989" max="9989" width="1.7109375" style="148" customWidth="1"/>
    <col min="9990" max="9990" width="12.7109375" style="148" customWidth="1"/>
    <col min="9991" max="9991" width="1.7109375" style="148" customWidth="1"/>
    <col min="9992" max="9992" width="12.7109375" style="148" customWidth="1"/>
    <col min="9993" max="9993" width="1.7109375" style="148" customWidth="1"/>
    <col min="9994" max="10240" width="9.140625" style="148"/>
    <col min="10241" max="10241" width="36.7109375" style="148" customWidth="1"/>
    <col min="10242" max="10242" width="12.7109375" style="148" customWidth="1"/>
    <col min="10243" max="10243" width="1.7109375" style="148" customWidth="1"/>
    <col min="10244" max="10244" width="12.7109375" style="148" customWidth="1"/>
    <col min="10245" max="10245" width="1.7109375" style="148" customWidth="1"/>
    <col min="10246" max="10246" width="12.7109375" style="148" customWidth="1"/>
    <col min="10247" max="10247" width="1.7109375" style="148" customWidth="1"/>
    <col min="10248" max="10248" width="12.7109375" style="148" customWidth="1"/>
    <col min="10249" max="10249" width="1.7109375" style="148" customWidth="1"/>
    <col min="10250" max="10496" width="9.140625" style="148"/>
    <col min="10497" max="10497" width="36.7109375" style="148" customWidth="1"/>
    <col min="10498" max="10498" width="12.7109375" style="148" customWidth="1"/>
    <col min="10499" max="10499" width="1.7109375" style="148" customWidth="1"/>
    <col min="10500" max="10500" width="12.7109375" style="148" customWidth="1"/>
    <col min="10501" max="10501" width="1.7109375" style="148" customWidth="1"/>
    <col min="10502" max="10502" width="12.7109375" style="148" customWidth="1"/>
    <col min="10503" max="10503" width="1.7109375" style="148" customWidth="1"/>
    <col min="10504" max="10504" width="12.7109375" style="148" customWidth="1"/>
    <col min="10505" max="10505" width="1.7109375" style="148" customWidth="1"/>
    <col min="10506" max="10752" width="9.140625" style="148"/>
    <col min="10753" max="10753" width="36.7109375" style="148" customWidth="1"/>
    <col min="10754" max="10754" width="12.7109375" style="148" customWidth="1"/>
    <col min="10755" max="10755" width="1.7109375" style="148" customWidth="1"/>
    <col min="10756" max="10756" width="12.7109375" style="148" customWidth="1"/>
    <col min="10757" max="10757" width="1.7109375" style="148" customWidth="1"/>
    <col min="10758" max="10758" width="12.7109375" style="148" customWidth="1"/>
    <col min="10759" max="10759" width="1.7109375" style="148" customWidth="1"/>
    <col min="10760" max="10760" width="12.7109375" style="148" customWidth="1"/>
    <col min="10761" max="10761" width="1.7109375" style="148" customWidth="1"/>
    <col min="10762" max="11008" width="9.140625" style="148"/>
    <col min="11009" max="11009" width="36.7109375" style="148" customWidth="1"/>
    <col min="11010" max="11010" width="12.7109375" style="148" customWidth="1"/>
    <col min="11011" max="11011" width="1.7109375" style="148" customWidth="1"/>
    <col min="11012" max="11012" width="12.7109375" style="148" customWidth="1"/>
    <col min="11013" max="11013" width="1.7109375" style="148" customWidth="1"/>
    <col min="11014" max="11014" width="12.7109375" style="148" customWidth="1"/>
    <col min="11015" max="11015" width="1.7109375" style="148" customWidth="1"/>
    <col min="11016" max="11016" width="12.7109375" style="148" customWidth="1"/>
    <col min="11017" max="11017" width="1.7109375" style="148" customWidth="1"/>
    <col min="11018" max="11264" width="9.140625" style="148"/>
    <col min="11265" max="11265" width="36.7109375" style="148" customWidth="1"/>
    <col min="11266" max="11266" width="12.7109375" style="148" customWidth="1"/>
    <col min="11267" max="11267" width="1.7109375" style="148" customWidth="1"/>
    <col min="11268" max="11268" width="12.7109375" style="148" customWidth="1"/>
    <col min="11269" max="11269" width="1.7109375" style="148" customWidth="1"/>
    <col min="11270" max="11270" width="12.7109375" style="148" customWidth="1"/>
    <col min="11271" max="11271" width="1.7109375" style="148" customWidth="1"/>
    <col min="11272" max="11272" width="12.7109375" style="148" customWidth="1"/>
    <col min="11273" max="11273" width="1.7109375" style="148" customWidth="1"/>
    <col min="11274" max="11520" width="9.140625" style="148"/>
    <col min="11521" max="11521" width="36.7109375" style="148" customWidth="1"/>
    <col min="11522" max="11522" width="12.7109375" style="148" customWidth="1"/>
    <col min="11523" max="11523" width="1.7109375" style="148" customWidth="1"/>
    <col min="11524" max="11524" width="12.7109375" style="148" customWidth="1"/>
    <col min="11525" max="11525" width="1.7109375" style="148" customWidth="1"/>
    <col min="11526" max="11526" width="12.7109375" style="148" customWidth="1"/>
    <col min="11527" max="11527" width="1.7109375" style="148" customWidth="1"/>
    <col min="11528" max="11528" width="12.7109375" style="148" customWidth="1"/>
    <col min="11529" max="11529" width="1.7109375" style="148" customWidth="1"/>
    <col min="11530" max="11776" width="9.140625" style="148"/>
    <col min="11777" max="11777" width="36.7109375" style="148" customWidth="1"/>
    <col min="11778" max="11778" width="12.7109375" style="148" customWidth="1"/>
    <col min="11779" max="11779" width="1.7109375" style="148" customWidth="1"/>
    <col min="11780" max="11780" width="12.7109375" style="148" customWidth="1"/>
    <col min="11781" max="11781" width="1.7109375" style="148" customWidth="1"/>
    <col min="11782" max="11782" width="12.7109375" style="148" customWidth="1"/>
    <col min="11783" max="11783" width="1.7109375" style="148" customWidth="1"/>
    <col min="11784" max="11784" width="12.7109375" style="148" customWidth="1"/>
    <col min="11785" max="11785" width="1.7109375" style="148" customWidth="1"/>
    <col min="11786" max="12032" width="9.140625" style="148"/>
    <col min="12033" max="12033" width="36.7109375" style="148" customWidth="1"/>
    <col min="12034" max="12034" width="12.7109375" style="148" customWidth="1"/>
    <col min="12035" max="12035" width="1.7109375" style="148" customWidth="1"/>
    <col min="12036" max="12036" width="12.7109375" style="148" customWidth="1"/>
    <col min="12037" max="12037" width="1.7109375" style="148" customWidth="1"/>
    <col min="12038" max="12038" width="12.7109375" style="148" customWidth="1"/>
    <col min="12039" max="12039" width="1.7109375" style="148" customWidth="1"/>
    <col min="12040" max="12040" width="12.7109375" style="148" customWidth="1"/>
    <col min="12041" max="12041" width="1.7109375" style="148" customWidth="1"/>
    <col min="12042" max="12288" width="9.140625" style="148"/>
    <col min="12289" max="12289" width="36.7109375" style="148" customWidth="1"/>
    <col min="12290" max="12290" width="12.7109375" style="148" customWidth="1"/>
    <col min="12291" max="12291" width="1.7109375" style="148" customWidth="1"/>
    <col min="12292" max="12292" width="12.7109375" style="148" customWidth="1"/>
    <col min="12293" max="12293" width="1.7109375" style="148" customWidth="1"/>
    <col min="12294" max="12294" width="12.7109375" style="148" customWidth="1"/>
    <col min="12295" max="12295" width="1.7109375" style="148" customWidth="1"/>
    <col min="12296" max="12296" width="12.7109375" style="148" customWidth="1"/>
    <col min="12297" max="12297" width="1.7109375" style="148" customWidth="1"/>
    <col min="12298" max="12544" width="9.140625" style="148"/>
    <col min="12545" max="12545" width="36.7109375" style="148" customWidth="1"/>
    <col min="12546" max="12546" width="12.7109375" style="148" customWidth="1"/>
    <col min="12547" max="12547" width="1.7109375" style="148" customWidth="1"/>
    <col min="12548" max="12548" width="12.7109375" style="148" customWidth="1"/>
    <col min="12549" max="12549" width="1.7109375" style="148" customWidth="1"/>
    <col min="12550" max="12550" width="12.7109375" style="148" customWidth="1"/>
    <col min="12551" max="12551" width="1.7109375" style="148" customWidth="1"/>
    <col min="12552" max="12552" width="12.7109375" style="148" customWidth="1"/>
    <col min="12553" max="12553" width="1.7109375" style="148" customWidth="1"/>
    <col min="12554" max="12800" width="9.140625" style="148"/>
    <col min="12801" max="12801" width="36.7109375" style="148" customWidth="1"/>
    <col min="12802" max="12802" width="12.7109375" style="148" customWidth="1"/>
    <col min="12803" max="12803" width="1.7109375" style="148" customWidth="1"/>
    <col min="12804" max="12804" width="12.7109375" style="148" customWidth="1"/>
    <col min="12805" max="12805" width="1.7109375" style="148" customWidth="1"/>
    <col min="12806" max="12806" width="12.7109375" style="148" customWidth="1"/>
    <col min="12807" max="12807" width="1.7109375" style="148" customWidth="1"/>
    <col min="12808" max="12808" width="12.7109375" style="148" customWidth="1"/>
    <col min="12809" max="12809" width="1.7109375" style="148" customWidth="1"/>
    <col min="12810" max="13056" width="9.140625" style="148"/>
    <col min="13057" max="13057" width="36.7109375" style="148" customWidth="1"/>
    <col min="13058" max="13058" width="12.7109375" style="148" customWidth="1"/>
    <col min="13059" max="13059" width="1.7109375" style="148" customWidth="1"/>
    <col min="13060" max="13060" width="12.7109375" style="148" customWidth="1"/>
    <col min="13061" max="13061" width="1.7109375" style="148" customWidth="1"/>
    <col min="13062" max="13062" width="12.7109375" style="148" customWidth="1"/>
    <col min="13063" max="13063" width="1.7109375" style="148" customWidth="1"/>
    <col min="13064" max="13064" width="12.7109375" style="148" customWidth="1"/>
    <col min="13065" max="13065" width="1.7109375" style="148" customWidth="1"/>
    <col min="13066" max="13312" width="9.140625" style="148"/>
    <col min="13313" max="13313" width="36.7109375" style="148" customWidth="1"/>
    <col min="13314" max="13314" width="12.7109375" style="148" customWidth="1"/>
    <col min="13315" max="13315" width="1.7109375" style="148" customWidth="1"/>
    <col min="13316" max="13316" width="12.7109375" style="148" customWidth="1"/>
    <col min="13317" max="13317" width="1.7109375" style="148" customWidth="1"/>
    <col min="13318" max="13318" width="12.7109375" style="148" customWidth="1"/>
    <col min="13319" max="13319" width="1.7109375" style="148" customWidth="1"/>
    <col min="13320" max="13320" width="12.7109375" style="148" customWidth="1"/>
    <col min="13321" max="13321" width="1.7109375" style="148" customWidth="1"/>
    <col min="13322" max="13568" width="9.140625" style="148"/>
    <col min="13569" max="13569" width="36.7109375" style="148" customWidth="1"/>
    <col min="13570" max="13570" width="12.7109375" style="148" customWidth="1"/>
    <col min="13571" max="13571" width="1.7109375" style="148" customWidth="1"/>
    <col min="13572" max="13572" width="12.7109375" style="148" customWidth="1"/>
    <col min="13573" max="13573" width="1.7109375" style="148" customWidth="1"/>
    <col min="13574" max="13574" width="12.7109375" style="148" customWidth="1"/>
    <col min="13575" max="13575" width="1.7109375" style="148" customWidth="1"/>
    <col min="13576" max="13576" width="12.7109375" style="148" customWidth="1"/>
    <col min="13577" max="13577" width="1.7109375" style="148" customWidth="1"/>
    <col min="13578" max="13824" width="9.140625" style="148"/>
    <col min="13825" max="13825" width="36.7109375" style="148" customWidth="1"/>
    <col min="13826" max="13826" width="12.7109375" style="148" customWidth="1"/>
    <col min="13827" max="13827" width="1.7109375" style="148" customWidth="1"/>
    <col min="13828" max="13828" width="12.7109375" style="148" customWidth="1"/>
    <col min="13829" max="13829" width="1.7109375" style="148" customWidth="1"/>
    <col min="13830" max="13830" width="12.7109375" style="148" customWidth="1"/>
    <col min="13831" max="13831" width="1.7109375" style="148" customWidth="1"/>
    <col min="13832" max="13832" width="12.7109375" style="148" customWidth="1"/>
    <col min="13833" max="13833" width="1.7109375" style="148" customWidth="1"/>
    <col min="13834" max="14080" width="9.140625" style="148"/>
    <col min="14081" max="14081" width="36.7109375" style="148" customWidth="1"/>
    <col min="14082" max="14082" width="12.7109375" style="148" customWidth="1"/>
    <col min="14083" max="14083" width="1.7109375" style="148" customWidth="1"/>
    <col min="14084" max="14084" width="12.7109375" style="148" customWidth="1"/>
    <col min="14085" max="14085" width="1.7109375" style="148" customWidth="1"/>
    <col min="14086" max="14086" width="12.7109375" style="148" customWidth="1"/>
    <col min="14087" max="14087" width="1.7109375" style="148" customWidth="1"/>
    <col min="14088" max="14088" width="12.7109375" style="148" customWidth="1"/>
    <col min="14089" max="14089" width="1.7109375" style="148" customWidth="1"/>
    <col min="14090" max="14336" width="9.140625" style="148"/>
    <col min="14337" max="14337" width="36.7109375" style="148" customWidth="1"/>
    <col min="14338" max="14338" width="12.7109375" style="148" customWidth="1"/>
    <col min="14339" max="14339" width="1.7109375" style="148" customWidth="1"/>
    <col min="14340" max="14340" width="12.7109375" style="148" customWidth="1"/>
    <col min="14341" max="14341" width="1.7109375" style="148" customWidth="1"/>
    <col min="14342" max="14342" width="12.7109375" style="148" customWidth="1"/>
    <col min="14343" max="14343" width="1.7109375" style="148" customWidth="1"/>
    <col min="14344" max="14344" width="12.7109375" style="148" customWidth="1"/>
    <col min="14345" max="14345" width="1.7109375" style="148" customWidth="1"/>
    <col min="14346" max="14592" width="9.140625" style="148"/>
    <col min="14593" max="14593" width="36.7109375" style="148" customWidth="1"/>
    <col min="14594" max="14594" width="12.7109375" style="148" customWidth="1"/>
    <col min="14595" max="14595" width="1.7109375" style="148" customWidth="1"/>
    <col min="14596" max="14596" width="12.7109375" style="148" customWidth="1"/>
    <col min="14597" max="14597" width="1.7109375" style="148" customWidth="1"/>
    <col min="14598" max="14598" width="12.7109375" style="148" customWidth="1"/>
    <col min="14599" max="14599" width="1.7109375" style="148" customWidth="1"/>
    <col min="14600" max="14600" width="12.7109375" style="148" customWidth="1"/>
    <col min="14601" max="14601" width="1.7109375" style="148" customWidth="1"/>
    <col min="14602" max="14848" width="9.140625" style="148"/>
    <col min="14849" max="14849" width="36.7109375" style="148" customWidth="1"/>
    <col min="14850" max="14850" width="12.7109375" style="148" customWidth="1"/>
    <col min="14851" max="14851" width="1.7109375" style="148" customWidth="1"/>
    <col min="14852" max="14852" width="12.7109375" style="148" customWidth="1"/>
    <col min="14853" max="14853" width="1.7109375" style="148" customWidth="1"/>
    <col min="14854" max="14854" width="12.7109375" style="148" customWidth="1"/>
    <col min="14855" max="14855" width="1.7109375" style="148" customWidth="1"/>
    <col min="14856" max="14856" width="12.7109375" style="148" customWidth="1"/>
    <col min="14857" max="14857" width="1.7109375" style="148" customWidth="1"/>
    <col min="14858" max="15104" width="9.140625" style="148"/>
    <col min="15105" max="15105" width="36.7109375" style="148" customWidth="1"/>
    <col min="15106" max="15106" width="12.7109375" style="148" customWidth="1"/>
    <col min="15107" max="15107" width="1.7109375" style="148" customWidth="1"/>
    <col min="15108" max="15108" width="12.7109375" style="148" customWidth="1"/>
    <col min="15109" max="15109" width="1.7109375" style="148" customWidth="1"/>
    <col min="15110" max="15110" width="12.7109375" style="148" customWidth="1"/>
    <col min="15111" max="15111" width="1.7109375" style="148" customWidth="1"/>
    <col min="15112" max="15112" width="12.7109375" style="148" customWidth="1"/>
    <col min="15113" max="15113" width="1.7109375" style="148" customWidth="1"/>
    <col min="15114" max="15360" width="9.140625" style="148"/>
    <col min="15361" max="15361" width="36.7109375" style="148" customWidth="1"/>
    <col min="15362" max="15362" width="12.7109375" style="148" customWidth="1"/>
    <col min="15363" max="15363" width="1.7109375" style="148" customWidth="1"/>
    <col min="15364" max="15364" width="12.7109375" style="148" customWidth="1"/>
    <col min="15365" max="15365" width="1.7109375" style="148" customWidth="1"/>
    <col min="15366" max="15366" width="12.7109375" style="148" customWidth="1"/>
    <col min="15367" max="15367" width="1.7109375" style="148" customWidth="1"/>
    <col min="15368" max="15368" width="12.7109375" style="148" customWidth="1"/>
    <col min="15369" max="15369" width="1.7109375" style="148" customWidth="1"/>
    <col min="15370" max="15616" width="9.140625" style="148"/>
    <col min="15617" max="15617" width="36.7109375" style="148" customWidth="1"/>
    <col min="15618" max="15618" width="12.7109375" style="148" customWidth="1"/>
    <col min="15619" max="15619" width="1.7109375" style="148" customWidth="1"/>
    <col min="15620" max="15620" width="12.7109375" style="148" customWidth="1"/>
    <col min="15621" max="15621" width="1.7109375" style="148" customWidth="1"/>
    <col min="15622" max="15622" width="12.7109375" style="148" customWidth="1"/>
    <col min="15623" max="15623" width="1.7109375" style="148" customWidth="1"/>
    <col min="15624" max="15624" width="12.7109375" style="148" customWidth="1"/>
    <col min="15625" max="15625" width="1.7109375" style="148" customWidth="1"/>
    <col min="15626" max="15872" width="9.140625" style="148"/>
    <col min="15873" max="15873" width="36.7109375" style="148" customWidth="1"/>
    <col min="15874" max="15874" width="12.7109375" style="148" customWidth="1"/>
    <col min="15875" max="15875" width="1.7109375" style="148" customWidth="1"/>
    <col min="15876" max="15876" width="12.7109375" style="148" customWidth="1"/>
    <col min="15877" max="15877" width="1.7109375" style="148" customWidth="1"/>
    <col min="15878" max="15878" width="12.7109375" style="148" customWidth="1"/>
    <col min="15879" max="15879" width="1.7109375" style="148" customWidth="1"/>
    <col min="15880" max="15880" width="12.7109375" style="148" customWidth="1"/>
    <col min="15881" max="15881" width="1.7109375" style="148" customWidth="1"/>
    <col min="15882" max="16128" width="9.140625" style="148"/>
    <col min="16129" max="16129" width="36.7109375" style="148" customWidth="1"/>
    <col min="16130" max="16130" width="12.7109375" style="148" customWidth="1"/>
    <col min="16131" max="16131" width="1.7109375" style="148" customWidth="1"/>
    <col min="16132" max="16132" width="12.7109375" style="148" customWidth="1"/>
    <col min="16133" max="16133" width="1.7109375" style="148" customWidth="1"/>
    <col min="16134" max="16134" width="12.7109375" style="148" customWidth="1"/>
    <col min="16135" max="16135" width="1.7109375" style="148" customWidth="1"/>
    <col min="16136" max="16136" width="12.7109375" style="148" customWidth="1"/>
    <col min="16137" max="16137" width="1.7109375" style="148" customWidth="1"/>
    <col min="16138" max="16384" width="9.140625" style="148"/>
  </cols>
  <sheetData>
    <row r="1" spans="1:9" ht="15">
      <c r="A1" s="423" t="s">
        <v>0</v>
      </c>
      <c r="B1" s="423"/>
      <c r="C1" s="423"/>
      <c r="D1" s="423"/>
      <c r="E1" s="423"/>
      <c r="F1" s="423"/>
      <c r="G1" s="423"/>
      <c r="H1" s="423"/>
      <c r="I1" s="423"/>
    </row>
    <row r="2" spans="1:9">
      <c r="A2" s="424" t="s">
        <v>198</v>
      </c>
      <c r="B2" s="424"/>
      <c r="C2" s="424"/>
      <c r="D2" s="424"/>
      <c r="E2" s="424"/>
      <c r="F2" s="424"/>
      <c r="G2" s="424"/>
      <c r="H2" s="424"/>
      <c r="I2" s="424"/>
    </row>
    <row r="3" spans="1:9">
      <c r="A3" s="425" t="s">
        <v>214</v>
      </c>
      <c r="B3" s="425"/>
      <c r="C3" s="425"/>
      <c r="D3" s="425"/>
      <c r="E3" s="425"/>
      <c r="F3" s="425"/>
      <c r="G3" s="425"/>
      <c r="H3" s="425"/>
      <c r="I3" s="425"/>
    </row>
    <row r="4" spans="1:9" ht="15.75">
      <c r="A4" s="426" t="s">
        <v>48</v>
      </c>
      <c r="B4" s="426"/>
      <c r="C4" s="426"/>
      <c r="D4" s="426"/>
      <c r="E4" s="426"/>
      <c r="F4" s="426"/>
      <c r="G4" s="426"/>
      <c r="H4" s="426"/>
      <c r="I4" s="426"/>
    </row>
    <row r="5" spans="1:9">
      <c r="A5" s="424"/>
      <c r="B5" s="424"/>
      <c r="C5" s="424"/>
      <c r="D5" s="424"/>
      <c r="E5" s="424"/>
      <c r="F5" s="424"/>
      <c r="G5" s="424"/>
      <c r="H5" s="424"/>
      <c r="I5" s="424"/>
    </row>
    <row r="7" spans="1:9">
      <c r="F7" s="149" t="s">
        <v>175</v>
      </c>
    </row>
    <row r="9" spans="1:9">
      <c r="B9" s="150" t="s">
        <v>49</v>
      </c>
      <c r="C9" s="150"/>
      <c r="D9" s="150" t="s">
        <v>52</v>
      </c>
      <c r="E9" s="150"/>
      <c r="F9" s="150" t="s">
        <v>51</v>
      </c>
      <c r="G9" s="150"/>
      <c r="H9" s="151" t="s">
        <v>52</v>
      </c>
    </row>
    <row r="10" spans="1:9">
      <c r="B10" s="152">
        <v>2013</v>
      </c>
      <c r="C10" s="153"/>
      <c r="D10" s="154">
        <v>2014</v>
      </c>
      <c r="E10" s="153"/>
      <c r="F10" s="154">
        <v>2014</v>
      </c>
      <c r="G10" s="153"/>
      <c r="H10" s="154">
        <v>2015</v>
      </c>
    </row>
    <row r="11" spans="1:9">
      <c r="B11" s="155"/>
      <c r="C11" s="155"/>
      <c r="D11" s="155"/>
      <c r="E11" s="155"/>
      <c r="F11" s="155"/>
      <c r="G11" s="155"/>
      <c r="H11" s="156"/>
    </row>
    <row r="12" spans="1:9">
      <c r="B12" s="155"/>
      <c r="C12" s="155"/>
      <c r="D12" s="155"/>
      <c r="E12" s="155"/>
      <c r="F12" s="155"/>
      <c r="G12" s="155"/>
      <c r="H12" s="156"/>
    </row>
    <row r="13" spans="1:9">
      <c r="B13" s="155"/>
      <c r="C13" s="155"/>
      <c r="D13" s="155"/>
      <c r="E13" s="155"/>
      <c r="F13" s="155"/>
      <c r="G13" s="155"/>
      <c r="H13" s="156"/>
    </row>
    <row r="14" spans="1:9">
      <c r="A14" s="157" t="s">
        <v>176</v>
      </c>
      <c r="B14" s="158">
        <v>0</v>
      </c>
      <c r="C14" s="158"/>
      <c r="D14" s="158">
        <v>0</v>
      </c>
      <c r="E14" s="158"/>
      <c r="F14" s="158">
        <f>+B55</f>
        <v>0</v>
      </c>
      <c r="G14" s="158"/>
      <c r="H14" s="159">
        <f>+F55</f>
        <v>1293144</v>
      </c>
      <c r="I14" s="158"/>
    </row>
    <row r="15" spans="1:9">
      <c r="H15" s="160"/>
    </row>
    <row r="16" spans="1:9">
      <c r="A16" s="157" t="s">
        <v>177</v>
      </c>
      <c r="H16" s="160"/>
    </row>
    <row r="17" spans="1:9">
      <c r="A17" s="148" t="s">
        <v>178</v>
      </c>
      <c r="B17" s="161"/>
      <c r="C17" s="161"/>
      <c r="D17" s="161"/>
      <c r="E17" s="161"/>
      <c r="F17" s="161"/>
      <c r="G17" s="161"/>
      <c r="H17" s="162"/>
    </row>
    <row r="18" spans="1:9">
      <c r="A18" s="165" t="s">
        <v>215</v>
      </c>
      <c r="B18" s="161">
        <v>0</v>
      </c>
      <c r="C18" s="161"/>
      <c r="D18" s="161">
        <v>25000000</v>
      </c>
      <c r="E18" s="161"/>
      <c r="F18" s="161">
        <v>0</v>
      </c>
      <c r="G18" s="161"/>
      <c r="H18" s="162">
        <v>0</v>
      </c>
    </row>
    <row r="19" spans="1:9">
      <c r="A19" s="165" t="s">
        <v>216</v>
      </c>
      <c r="B19" s="163">
        <v>0</v>
      </c>
      <c r="C19" s="161"/>
      <c r="D19" s="163">
        <v>1900000</v>
      </c>
      <c r="E19" s="161"/>
      <c r="F19" s="163">
        <v>1293144</v>
      </c>
      <c r="G19" s="161"/>
      <c r="H19" s="164">
        <v>5600000</v>
      </c>
    </row>
    <row r="20" spans="1:9">
      <c r="A20" s="148" t="s">
        <v>179</v>
      </c>
      <c r="B20" s="161">
        <f>SUM(B17:B19)</f>
        <v>0</v>
      </c>
      <c r="C20" s="161"/>
      <c r="D20" s="161">
        <f>SUM(D17:D19)</f>
        <v>26900000</v>
      </c>
      <c r="E20" s="161"/>
      <c r="F20" s="161">
        <f>SUM(F17:F19)</f>
        <v>1293144</v>
      </c>
      <c r="G20" s="161"/>
      <c r="H20" s="162">
        <f>SUM(H17:H19)</f>
        <v>5600000</v>
      </c>
    </row>
    <row r="21" spans="1:9">
      <c r="H21" s="160"/>
    </row>
    <row r="22" spans="1:9">
      <c r="A22" s="157" t="s">
        <v>180</v>
      </c>
      <c r="H22" s="160"/>
    </row>
    <row r="23" spans="1:9">
      <c r="A23" s="157"/>
      <c r="H23" s="160"/>
    </row>
    <row r="24" spans="1:9">
      <c r="A24" s="171" t="s">
        <v>72</v>
      </c>
      <c r="B24" s="161"/>
      <c r="C24" s="161"/>
      <c r="D24" s="161"/>
      <c r="E24" s="161"/>
      <c r="F24" s="161"/>
      <c r="G24" s="161"/>
      <c r="H24" s="162"/>
    </row>
    <row r="25" spans="1:9">
      <c r="A25" s="165" t="s">
        <v>201</v>
      </c>
      <c r="B25" s="161"/>
      <c r="C25" s="161"/>
      <c r="D25" s="161"/>
      <c r="E25" s="161"/>
      <c r="F25" s="161"/>
      <c r="G25" s="161"/>
      <c r="H25" s="162">
        <v>0</v>
      </c>
      <c r="I25" s="160"/>
    </row>
    <row r="26" spans="1:9">
      <c r="A26" s="165" t="s">
        <v>202</v>
      </c>
      <c r="B26" s="161">
        <v>0</v>
      </c>
      <c r="C26" s="161"/>
      <c r="D26" s="161">
        <v>0</v>
      </c>
      <c r="E26" s="161"/>
      <c r="F26" s="161">
        <v>0</v>
      </c>
      <c r="G26" s="161"/>
      <c r="H26" s="162">
        <v>0</v>
      </c>
      <c r="I26" s="160"/>
    </row>
    <row r="27" spans="1:9">
      <c r="A27" s="165" t="s">
        <v>203</v>
      </c>
      <c r="B27" s="161">
        <v>0</v>
      </c>
      <c r="C27" s="161"/>
      <c r="D27" s="161">
        <v>0</v>
      </c>
      <c r="E27" s="161"/>
      <c r="F27" s="161">
        <v>0</v>
      </c>
      <c r="G27" s="161"/>
      <c r="H27" s="162">
        <v>0</v>
      </c>
      <c r="I27" s="160"/>
    </row>
    <row r="28" spans="1:9">
      <c r="A28" s="165" t="s">
        <v>204</v>
      </c>
      <c r="B28" s="163">
        <v>0</v>
      </c>
      <c r="C28" s="161"/>
      <c r="D28" s="163">
        <v>0</v>
      </c>
      <c r="E28" s="161"/>
      <c r="F28" s="163">
        <v>0</v>
      </c>
      <c r="G28" s="161"/>
      <c r="H28" s="164">
        <v>0</v>
      </c>
      <c r="I28" s="160"/>
    </row>
    <row r="29" spans="1:9">
      <c r="A29" s="165" t="s">
        <v>205</v>
      </c>
      <c r="B29" s="161">
        <f>SUM(B26:B28)</f>
        <v>0</v>
      </c>
      <c r="C29" s="161"/>
      <c r="D29" s="161">
        <v>1900000</v>
      </c>
      <c r="E29" s="161"/>
      <c r="F29" s="161">
        <f>SUM(F26:F28)</f>
        <v>0</v>
      </c>
      <c r="G29" s="161"/>
      <c r="H29" s="162">
        <v>5600000</v>
      </c>
    </row>
    <row r="30" spans="1:9">
      <c r="A30" s="165"/>
      <c r="B30" s="161"/>
      <c r="C30" s="161"/>
      <c r="D30" s="161"/>
      <c r="E30" s="161"/>
      <c r="F30" s="161"/>
      <c r="G30" s="161"/>
      <c r="H30" s="162"/>
    </row>
    <row r="31" spans="1:9">
      <c r="A31" s="171" t="s">
        <v>73</v>
      </c>
      <c r="B31" s="161"/>
      <c r="C31" s="161"/>
      <c r="D31" s="161"/>
      <c r="E31" s="161"/>
      <c r="F31" s="161"/>
      <c r="G31" s="161"/>
      <c r="H31" s="162"/>
    </row>
    <row r="32" spans="1:9">
      <c r="A32" s="165" t="s">
        <v>201</v>
      </c>
      <c r="B32" s="161"/>
      <c r="C32" s="161"/>
      <c r="D32" s="161"/>
      <c r="E32" s="161"/>
      <c r="F32" s="161"/>
      <c r="G32" s="161"/>
      <c r="H32" s="162">
        <v>0</v>
      </c>
      <c r="I32" s="160"/>
    </row>
    <row r="33" spans="1:9">
      <c r="A33" s="165" t="s">
        <v>202</v>
      </c>
      <c r="B33" s="161">
        <v>0</v>
      </c>
      <c r="C33" s="161"/>
      <c r="D33" s="161">
        <v>0</v>
      </c>
      <c r="E33" s="161"/>
      <c r="F33" s="161">
        <v>0</v>
      </c>
      <c r="G33" s="161"/>
      <c r="H33" s="162">
        <v>0</v>
      </c>
      <c r="I33" s="160"/>
    </row>
    <row r="34" spans="1:9">
      <c r="A34" s="165" t="s">
        <v>203</v>
      </c>
      <c r="B34" s="161">
        <v>0</v>
      </c>
      <c r="C34" s="161"/>
      <c r="D34" s="161">
        <v>0</v>
      </c>
      <c r="E34" s="161"/>
      <c r="F34" s="161">
        <v>0</v>
      </c>
      <c r="G34" s="161"/>
      <c r="H34" s="162">
        <v>0</v>
      </c>
      <c r="I34" s="160"/>
    </row>
    <row r="35" spans="1:9">
      <c r="A35" s="165" t="s">
        <v>204</v>
      </c>
      <c r="B35" s="163">
        <v>0</v>
      </c>
      <c r="C35" s="161"/>
      <c r="D35" s="163">
        <v>0</v>
      </c>
      <c r="E35" s="161"/>
      <c r="F35" s="163">
        <v>0</v>
      </c>
      <c r="G35" s="161"/>
      <c r="H35" s="164">
        <v>0</v>
      </c>
      <c r="I35" s="160"/>
    </row>
    <row r="36" spans="1:9">
      <c r="A36" s="165" t="s">
        <v>206</v>
      </c>
      <c r="B36" s="163">
        <f>SUM(B33:B35)</f>
        <v>0</v>
      </c>
      <c r="C36" s="161"/>
      <c r="D36" s="163">
        <f>SUM(D33:D35)</f>
        <v>0</v>
      </c>
      <c r="E36" s="161"/>
      <c r="F36" s="163">
        <f>SUM(F33:F35)</f>
        <v>0</v>
      </c>
      <c r="G36" s="161"/>
      <c r="H36" s="164">
        <f>SUM(H33:H35)</f>
        <v>0</v>
      </c>
    </row>
    <row r="37" spans="1:9">
      <c r="H37" s="160"/>
    </row>
    <row r="38" spans="1:9">
      <c r="A38" s="171" t="s">
        <v>217</v>
      </c>
      <c r="H38" s="160"/>
    </row>
    <row r="39" spans="1:9">
      <c r="A39" s="165" t="s">
        <v>201</v>
      </c>
      <c r="B39" s="161"/>
      <c r="C39" s="161"/>
      <c r="D39" s="161"/>
      <c r="E39" s="161"/>
      <c r="F39" s="161"/>
      <c r="G39" s="161"/>
      <c r="H39" s="162">
        <v>0</v>
      </c>
      <c r="I39" s="160"/>
    </row>
    <row r="40" spans="1:9">
      <c r="A40" s="165" t="s">
        <v>202</v>
      </c>
      <c r="B40" s="161">
        <v>0</v>
      </c>
      <c r="C40" s="161"/>
      <c r="D40" s="161">
        <v>0</v>
      </c>
      <c r="E40" s="161"/>
      <c r="F40" s="161">
        <v>0</v>
      </c>
      <c r="G40" s="161"/>
      <c r="H40" s="162">
        <v>0</v>
      </c>
      <c r="I40" s="160"/>
    </row>
    <row r="41" spans="1:9">
      <c r="A41" s="165" t="s">
        <v>203</v>
      </c>
      <c r="B41" s="161">
        <v>0</v>
      </c>
      <c r="C41" s="161"/>
      <c r="D41" s="161">
        <v>0</v>
      </c>
      <c r="E41" s="161"/>
      <c r="F41" s="161">
        <v>0</v>
      </c>
      <c r="G41" s="161"/>
      <c r="H41" s="162">
        <v>0</v>
      </c>
      <c r="I41" s="160"/>
    </row>
    <row r="42" spans="1:9">
      <c r="A42" s="165" t="s">
        <v>204</v>
      </c>
      <c r="B42" s="163">
        <v>0</v>
      </c>
      <c r="C42" s="161"/>
      <c r="D42" s="163">
        <v>0</v>
      </c>
      <c r="E42" s="161"/>
      <c r="F42" s="163">
        <v>0</v>
      </c>
      <c r="G42" s="161"/>
      <c r="H42" s="164">
        <v>0</v>
      </c>
      <c r="I42" s="160"/>
    </row>
    <row r="43" spans="1:9">
      <c r="A43" s="165" t="s">
        <v>218</v>
      </c>
      <c r="B43" s="163">
        <f>SUM(B40:B42)</f>
        <v>0</v>
      </c>
      <c r="C43" s="161"/>
      <c r="D43" s="163">
        <f>SUM(D40:D42)</f>
        <v>0</v>
      </c>
      <c r="E43" s="161"/>
      <c r="F43" s="163">
        <f>SUM(F40:F42)</f>
        <v>0</v>
      </c>
      <c r="G43" s="161"/>
      <c r="H43" s="164">
        <v>0</v>
      </c>
    </row>
    <row r="44" spans="1:9">
      <c r="H44" s="160"/>
    </row>
    <row r="45" spans="1:9">
      <c r="A45" s="148" t="s">
        <v>171</v>
      </c>
      <c r="B45" s="163">
        <f>+B29+B36+B43</f>
        <v>0</v>
      </c>
      <c r="C45" s="161"/>
      <c r="D45" s="163">
        <f>+D29+D36+D43</f>
        <v>1900000</v>
      </c>
      <c r="E45" s="161"/>
      <c r="F45" s="163">
        <f>+F29+F36+F43</f>
        <v>0</v>
      </c>
      <c r="G45" s="161"/>
      <c r="H45" s="164">
        <f>+H29+H36+H43</f>
        <v>5600000</v>
      </c>
    </row>
    <row r="46" spans="1:9">
      <c r="B46" s="161"/>
      <c r="C46" s="161"/>
      <c r="D46" s="161"/>
      <c r="E46" s="161"/>
      <c r="F46" s="161"/>
      <c r="G46" s="161"/>
      <c r="H46" s="162"/>
    </row>
    <row r="47" spans="1:9">
      <c r="B47" s="161"/>
      <c r="C47" s="161"/>
      <c r="D47" s="161"/>
      <c r="E47" s="161"/>
      <c r="F47" s="161"/>
      <c r="G47" s="161"/>
      <c r="H47" s="162"/>
    </row>
    <row r="48" spans="1:9">
      <c r="A48" s="157" t="s">
        <v>185</v>
      </c>
      <c r="B48" s="161"/>
      <c r="C48" s="161"/>
      <c r="D48" s="161"/>
      <c r="E48" s="161"/>
      <c r="F48" s="161"/>
      <c r="G48" s="161"/>
      <c r="H48" s="162"/>
    </row>
    <row r="49" spans="1:9">
      <c r="A49" s="148" t="s">
        <v>186</v>
      </c>
      <c r="B49" s="161">
        <v>0</v>
      </c>
      <c r="C49" s="161"/>
      <c r="D49" s="161">
        <v>0</v>
      </c>
      <c r="E49" s="161"/>
      <c r="F49" s="161">
        <v>0</v>
      </c>
      <c r="G49" s="161"/>
      <c r="H49" s="162">
        <v>0</v>
      </c>
    </row>
    <row r="50" spans="1:9">
      <c r="A50" s="148" t="s">
        <v>187</v>
      </c>
      <c r="B50" s="161">
        <v>0</v>
      </c>
      <c r="C50" s="161"/>
      <c r="D50" s="161">
        <v>0</v>
      </c>
      <c r="E50" s="161"/>
      <c r="F50" s="161">
        <v>0</v>
      </c>
      <c r="G50" s="161"/>
      <c r="H50" s="162">
        <v>0</v>
      </c>
    </row>
    <row r="51" spans="1:9">
      <c r="B51" s="161">
        <v>0</v>
      </c>
      <c r="C51" s="161"/>
      <c r="D51" s="161">
        <v>0</v>
      </c>
      <c r="E51" s="161"/>
      <c r="F51" s="161">
        <v>0</v>
      </c>
      <c r="G51" s="161"/>
      <c r="H51" s="162">
        <v>0</v>
      </c>
    </row>
    <row r="52" spans="1:9">
      <c r="B52" s="163">
        <v>0</v>
      </c>
      <c r="C52" s="161"/>
      <c r="D52" s="163">
        <v>0</v>
      </c>
      <c r="E52" s="161"/>
      <c r="F52" s="163">
        <v>0</v>
      </c>
      <c r="G52" s="161"/>
      <c r="H52" s="164">
        <v>0</v>
      </c>
    </row>
    <row r="53" spans="1:9">
      <c r="A53" s="148" t="s">
        <v>188</v>
      </c>
      <c r="B53" s="163">
        <f>SUM(B49:B52)</f>
        <v>0</v>
      </c>
      <c r="C53" s="161"/>
      <c r="D53" s="163">
        <f>SUM(D49:D52)</f>
        <v>0</v>
      </c>
      <c r="E53" s="161"/>
      <c r="F53" s="163">
        <f>SUM(F49:F52)</f>
        <v>0</v>
      </c>
      <c r="G53" s="161"/>
      <c r="H53" s="164">
        <f>SUM(H49:H52)</f>
        <v>0</v>
      </c>
    </row>
    <row r="54" spans="1:9">
      <c r="H54" s="160"/>
    </row>
    <row r="55" spans="1:9" ht="13.5" thickBot="1">
      <c r="A55" s="157" t="s">
        <v>189</v>
      </c>
      <c r="B55" s="170">
        <f>+B14+B20-B45+B53</f>
        <v>0</v>
      </c>
      <c r="C55" s="167"/>
      <c r="D55" s="166">
        <f>+D14+D20-D45+D53</f>
        <v>25000000</v>
      </c>
      <c r="E55" s="167"/>
      <c r="F55" s="166">
        <f>+F14+F20-F45+F53</f>
        <v>1293144</v>
      </c>
      <c r="G55" s="167"/>
      <c r="H55" s="168">
        <f>+H14+H20-H45+H53</f>
        <v>1293144</v>
      </c>
      <c r="I55" s="167"/>
    </row>
    <row r="56" spans="1:9" ht="13.5" thickTop="1"/>
    <row r="59" spans="1:9">
      <c r="B59" s="169"/>
    </row>
  </sheetData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scale="96" firstPageNumber="30" orientation="portrait" useFirstPageNumber="1" r:id="rId2"/>
  <headerFooter>
    <oddFooter>&amp;C- &amp;P -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sqref="A1:I1"/>
    </sheetView>
  </sheetViews>
  <sheetFormatPr defaultRowHeight="12.75"/>
  <cols>
    <col min="1" max="1" width="36.7109375" style="148" customWidth="1"/>
    <col min="2" max="2" width="12.7109375" style="148" customWidth="1"/>
    <col min="3" max="3" width="1.7109375" style="148" customWidth="1"/>
    <col min="4" max="4" width="12.7109375" style="148" customWidth="1"/>
    <col min="5" max="5" width="1.7109375" style="148" customWidth="1"/>
    <col min="6" max="6" width="12.42578125" style="148" bestFit="1" customWidth="1"/>
    <col min="7" max="7" width="1.7109375" style="148" customWidth="1"/>
    <col min="8" max="8" width="12.7109375" style="148" customWidth="1"/>
    <col min="9" max="9" width="1.7109375" style="148" customWidth="1"/>
    <col min="10" max="256" width="9.140625" style="148"/>
    <col min="257" max="257" width="36.7109375" style="148" customWidth="1"/>
    <col min="258" max="258" width="12.7109375" style="148" customWidth="1"/>
    <col min="259" max="259" width="1.7109375" style="148" customWidth="1"/>
    <col min="260" max="260" width="12.7109375" style="148" customWidth="1"/>
    <col min="261" max="261" width="1.7109375" style="148" customWidth="1"/>
    <col min="262" max="262" width="12.42578125" style="148" bestFit="1" customWidth="1"/>
    <col min="263" max="263" width="1.7109375" style="148" customWidth="1"/>
    <col min="264" max="264" width="12.7109375" style="148" customWidth="1"/>
    <col min="265" max="265" width="1.7109375" style="148" customWidth="1"/>
    <col min="266" max="512" width="9.140625" style="148"/>
    <col min="513" max="513" width="36.7109375" style="148" customWidth="1"/>
    <col min="514" max="514" width="12.7109375" style="148" customWidth="1"/>
    <col min="515" max="515" width="1.7109375" style="148" customWidth="1"/>
    <col min="516" max="516" width="12.7109375" style="148" customWidth="1"/>
    <col min="517" max="517" width="1.7109375" style="148" customWidth="1"/>
    <col min="518" max="518" width="12.42578125" style="148" bestFit="1" customWidth="1"/>
    <col min="519" max="519" width="1.7109375" style="148" customWidth="1"/>
    <col min="520" max="520" width="12.7109375" style="148" customWidth="1"/>
    <col min="521" max="521" width="1.7109375" style="148" customWidth="1"/>
    <col min="522" max="768" width="9.140625" style="148"/>
    <col min="769" max="769" width="36.7109375" style="148" customWidth="1"/>
    <col min="770" max="770" width="12.7109375" style="148" customWidth="1"/>
    <col min="771" max="771" width="1.7109375" style="148" customWidth="1"/>
    <col min="772" max="772" width="12.7109375" style="148" customWidth="1"/>
    <col min="773" max="773" width="1.7109375" style="148" customWidth="1"/>
    <col min="774" max="774" width="12.42578125" style="148" bestFit="1" customWidth="1"/>
    <col min="775" max="775" width="1.7109375" style="148" customWidth="1"/>
    <col min="776" max="776" width="12.7109375" style="148" customWidth="1"/>
    <col min="777" max="777" width="1.7109375" style="148" customWidth="1"/>
    <col min="778" max="1024" width="9.140625" style="148"/>
    <col min="1025" max="1025" width="36.7109375" style="148" customWidth="1"/>
    <col min="1026" max="1026" width="12.7109375" style="148" customWidth="1"/>
    <col min="1027" max="1027" width="1.7109375" style="148" customWidth="1"/>
    <col min="1028" max="1028" width="12.7109375" style="148" customWidth="1"/>
    <col min="1029" max="1029" width="1.7109375" style="148" customWidth="1"/>
    <col min="1030" max="1030" width="12.42578125" style="148" bestFit="1" customWidth="1"/>
    <col min="1031" max="1031" width="1.7109375" style="148" customWidth="1"/>
    <col min="1032" max="1032" width="12.7109375" style="148" customWidth="1"/>
    <col min="1033" max="1033" width="1.7109375" style="148" customWidth="1"/>
    <col min="1034" max="1280" width="9.140625" style="148"/>
    <col min="1281" max="1281" width="36.7109375" style="148" customWidth="1"/>
    <col min="1282" max="1282" width="12.7109375" style="148" customWidth="1"/>
    <col min="1283" max="1283" width="1.7109375" style="148" customWidth="1"/>
    <col min="1284" max="1284" width="12.7109375" style="148" customWidth="1"/>
    <col min="1285" max="1285" width="1.7109375" style="148" customWidth="1"/>
    <col min="1286" max="1286" width="12.42578125" style="148" bestFit="1" customWidth="1"/>
    <col min="1287" max="1287" width="1.7109375" style="148" customWidth="1"/>
    <col min="1288" max="1288" width="12.7109375" style="148" customWidth="1"/>
    <col min="1289" max="1289" width="1.7109375" style="148" customWidth="1"/>
    <col min="1290" max="1536" width="9.140625" style="148"/>
    <col min="1537" max="1537" width="36.7109375" style="148" customWidth="1"/>
    <col min="1538" max="1538" width="12.7109375" style="148" customWidth="1"/>
    <col min="1539" max="1539" width="1.7109375" style="148" customWidth="1"/>
    <col min="1540" max="1540" width="12.7109375" style="148" customWidth="1"/>
    <col min="1541" max="1541" width="1.7109375" style="148" customWidth="1"/>
    <col min="1542" max="1542" width="12.42578125" style="148" bestFit="1" customWidth="1"/>
    <col min="1543" max="1543" width="1.7109375" style="148" customWidth="1"/>
    <col min="1544" max="1544" width="12.7109375" style="148" customWidth="1"/>
    <col min="1545" max="1545" width="1.7109375" style="148" customWidth="1"/>
    <col min="1546" max="1792" width="9.140625" style="148"/>
    <col min="1793" max="1793" width="36.7109375" style="148" customWidth="1"/>
    <col min="1794" max="1794" width="12.7109375" style="148" customWidth="1"/>
    <col min="1795" max="1795" width="1.7109375" style="148" customWidth="1"/>
    <col min="1796" max="1796" width="12.7109375" style="148" customWidth="1"/>
    <col min="1797" max="1797" width="1.7109375" style="148" customWidth="1"/>
    <col min="1798" max="1798" width="12.42578125" style="148" bestFit="1" customWidth="1"/>
    <col min="1799" max="1799" width="1.7109375" style="148" customWidth="1"/>
    <col min="1800" max="1800" width="12.7109375" style="148" customWidth="1"/>
    <col min="1801" max="1801" width="1.7109375" style="148" customWidth="1"/>
    <col min="1802" max="2048" width="9.140625" style="148"/>
    <col min="2049" max="2049" width="36.7109375" style="148" customWidth="1"/>
    <col min="2050" max="2050" width="12.7109375" style="148" customWidth="1"/>
    <col min="2051" max="2051" width="1.7109375" style="148" customWidth="1"/>
    <col min="2052" max="2052" width="12.7109375" style="148" customWidth="1"/>
    <col min="2053" max="2053" width="1.7109375" style="148" customWidth="1"/>
    <col min="2054" max="2054" width="12.42578125" style="148" bestFit="1" customWidth="1"/>
    <col min="2055" max="2055" width="1.7109375" style="148" customWidth="1"/>
    <col min="2056" max="2056" width="12.7109375" style="148" customWidth="1"/>
    <col min="2057" max="2057" width="1.7109375" style="148" customWidth="1"/>
    <col min="2058" max="2304" width="9.140625" style="148"/>
    <col min="2305" max="2305" width="36.7109375" style="148" customWidth="1"/>
    <col min="2306" max="2306" width="12.7109375" style="148" customWidth="1"/>
    <col min="2307" max="2307" width="1.7109375" style="148" customWidth="1"/>
    <col min="2308" max="2308" width="12.7109375" style="148" customWidth="1"/>
    <col min="2309" max="2309" width="1.7109375" style="148" customWidth="1"/>
    <col min="2310" max="2310" width="12.42578125" style="148" bestFit="1" customWidth="1"/>
    <col min="2311" max="2311" width="1.7109375" style="148" customWidth="1"/>
    <col min="2312" max="2312" width="12.7109375" style="148" customWidth="1"/>
    <col min="2313" max="2313" width="1.7109375" style="148" customWidth="1"/>
    <col min="2314" max="2560" width="9.140625" style="148"/>
    <col min="2561" max="2561" width="36.7109375" style="148" customWidth="1"/>
    <col min="2562" max="2562" width="12.7109375" style="148" customWidth="1"/>
    <col min="2563" max="2563" width="1.7109375" style="148" customWidth="1"/>
    <col min="2564" max="2564" width="12.7109375" style="148" customWidth="1"/>
    <col min="2565" max="2565" width="1.7109375" style="148" customWidth="1"/>
    <col min="2566" max="2566" width="12.42578125" style="148" bestFit="1" customWidth="1"/>
    <col min="2567" max="2567" width="1.7109375" style="148" customWidth="1"/>
    <col min="2568" max="2568" width="12.7109375" style="148" customWidth="1"/>
    <col min="2569" max="2569" width="1.7109375" style="148" customWidth="1"/>
    <col min="2570" max="2816" width="9.140625" style="148"/>
    <col min="2817" max="2817" width="36.7109375" style="148" customWidth="1"/>
    <col min="2818" max="2818" width="12.7109375" style="148" customWidth="1"/>
    <col min="2819" max="2819" width="1.7109375" style="148" customWidth="1"/>
    <col min="2820" max="2820" width="12.7109375" style="148" customWidth="1"/>
    <col min="2821" max="2821" width="1.7109375" style="148" customWidth="1"/>
    <col min="2822" max="2822" width="12.42578125" style="148" bestFit="1" customWidth="1"/>
    <col min="2823" max="2823" width="1.7109375" style="148" customWidth="1"/>
    <col min="2824" max="2824" width="12.7109375" style="148" customWidth="1"/>
    <col min="2825" max="2825" width="1.7109375" style="148" customWidth="1"/>
    <col min="2826" max="3072" width="9.140625" style="148"/>
    <col min="3073" max="3073" width="36.7109375" style="148" customWidth="1"/>
    <col min="3074" max="3074" width="12.7109375" style="148" customWidth="1"/>
    <col min="3075" max="3075" width="1.7109375" style="148" customWidth="1"/>
    <col min="3076" max="3076" width="12.7109375" style="148" customWidth="1"/>
    <col min="3077" max="3077" width="1.7109375" style="148" customWidth="1"/>
    <col min="3078" max="3078" width="12.42578125" style="148" bestFit="1" customWidth="1"/>
    <col min="3079" max="3079" width="1.7109375" style="148" customWidth="1"/>
    <col min="3080" max="3080" width="12.7109375" style="148" customWidth="1"/>
    <col min="3081" max="3081" width="1.7109375" style="148" customWidth="1"/>
    <col min="3082" max="3328" width="9.140625" style="148"/>
    <col min="3329" max="3329" width="36.7109375" style="148" customWidth="1"/>
    <col min="3330" max="3330" width="12.7109375" style="148" customWidth="1"/>
    <col min="3331" max="3331" width="1.7109375" style="148" customWidth="1"/>
    <col min="3332" max="3332" width="12.7109375" style="148" customWidth="1"/>
    <col min="3333" max="3333" width="1.7109375" style="148" customWidth="1"/>
    <col min="3334" max="3334" width="12.42578125" style="148" bestFit="1" customWidth="1"/>
    <col min="3335" max="3335" width="1.7109375" style="148" customWidth="1"/>
    <col min="3336" max="3336" width="12.7109375" style="148" customWidth="1"/>
    <col min="3337" max="3337" width="1.7109375" style="148" customWidth="1"/>
    <col min="3338" max="3584" width="9.140625" style="148"/>
    <col min="3585" max="3585" width="36.7109375" style="148" customWidth="1"/>
    <col min="3586" max="3586" width="12.7109375" style="148" customWidth="1"/>
    <col min="3587" max="3587" width="1.7109375" style="148" customWidth="1"/>
    <col min="3588" max="3588" width="12.7109375" style="148" customWidth="1"/>
    <col min="3589" max="3589" width="1.7109375" style="148" customWidth="1"/>
    <col min="3590" max="3590" width="12.42578125" style="148" bestFit="1" customWidth="1"/>
    <col min="3591" max="3591" width="1.7109375" style="148" customWidth="1"/>
    <col min="3592" max="3592" width="12.7109375" style="148" customWidth="1"/>
    <col min="3593" max="3593" width="1.7109375" style="148" customWidth="1"/>
    <col min="3594" max="3840" width="9.140625" style="148"/>
    <col min="3841" max="3841" width="36.7109375" style="148" customWidth="1"/>
    <col min="3842" max="3842" width="12.7109375" style="148" customWidth="1"/>
    <col min="3843" max="3843" width="1.7109375" style="148" customWidth="1"/>
    <col min="3844" max="3844" width="12.7109375" style="148" customWidth="1"/>
    <col min="3845" max="3845" width="1.7109375" style="148" customWidth="1"/>
    <col min="3846" max="3846" width="12.42578125" style="148" bestFit="1" customWidth="1"/>
    <col min="3847" max="3847" width="1.7109375" style="148" customWidth="1"/>
    <col min="3848" max="3848" width="12.7109375" style="148" customWidth="1"/>
    <col min="3849" max="3849" width="1.7109375" style="148" customWidth="1"/>
    <col min="3850" max="4096" width="9.140625" style="148"/>
    <col min="4097" max="4097" width="36.7109375" style="148" customWidth="1"/>
    <col min="4098" max="4098" width="12.7109375" style="148" customWidth="1"/>
    <col min="4099" max="4099" width="1.7109375" style="148" customWidth="1"/>
    <col min="4100" max="4100" width="12.7109375" style="148" customWidth="1"/>
    <col min="4101" max="4101" width="1.7109375" style="148" customWidth="1"/>
    <col min="4102" max="4102" width="12.42578125" style="148" bestFit="1" customWidth="1"/>
    <col min="4103" max="4103" width="1.7109375" style="148" customWidth="1"/>
    <col min="4104" max="4104" width="12.7109375" style="148" customWidth="1"/>
    <col min="4105" max="4105" width="1.7109375" style="148" customWidth="1"/>
    <col min="4106" max="4352" width="9.140625" style="148"/>
    <col min="4353" max="4353" width="36.7109375" style="148" customWidth="1"/>
    <col min="4354" max="4354" width="12.7109375" style="148" customWidth="1"/>
    <col min="4355" max="4355" width="1.7109375" style="148" customWidth="1"/>
    <col min="4356" max="4356" width="12.7109375" style="148" customWidth="1"/>
    <col min="4357" max="4357" width="1.7109375" style="148" customWidth="1"/>
    <col min="4358" max="4358" width="12.42578125" style="148" bestFit="1" customWidth="1"/>
    <col min="4359" max="4359" width="1.7109375" style="148" customWidth="1"/>
    <col min="4360" max="4360" width="12.7109375" style="148" customWidth="1"/>
    <col min="4361" max="4361" width="1.7109375" style="148" customWidth="1"/>
    <col min="4362" max="4608" width="9.140625" style="148"/>
    <col min="4609" max="4609" width="36.7109375" style="148" customWidth="1"/>
    <col min="4610" max="4610" width="12.7109375" style="148" customWidth="1"/>
    <col min="4611" max="4611" width="1.7109375" style="148" customWidth="1"/>
    <col min="4612" max="4612" width="12.7109375" style="148" customWidth="1"/>
    <col min="4613" max="4613" width="1.7109375" style="148" customWidth="1"/>
    <col min="4614" max="4614" width="12.42578125" style="148" bestFit="1" customWidth="1"/>
    <col min="4615" max="4615" width="1.7109375" style="148" customWidth="1"/>
    <col min="4616" max="4616" width="12.7109375" style="148" customWidth="1"/>
    <col min="4617" max="4617" width="1.7109375" style="148" customWidth="1"/>
    <col min="4618" max="4864" width="9.140625" style="148"/>
    <col min="4865" max="4865" width="36.7109375" style="148" customWidth="1"/>
    <col min="4866" max="4866" width="12.7109375" style="148" customWidth="1"/>
    <col min="4867" max="4867" width="1.7109375" style="148" customWidth="1"/>
    <col min="4868" max="4868" width="12.7109375" style="148" customWidth="1"/>
    <col min="4869" max="4869" width="1.7109375" style="148" customWidth="1"/>
    <col min="4870" max="4870" width="12.42578125" style="148" bestFit="1" customWidth="1"/>
    <col min="4871" max="4871" width="1.7109375" style="148" customWidth="1"/>
    <col min="4872" max="4872" width="12.7109375" style="148" customWidth="1"/>
    <col min="4873" max="4873" width="1.7109375" style="148" customWidth="1"/>
    <col min="4874" max="5120" width="9.140625" style="148"/>
    <col min="5121" max="5121" width="36.7109375" style="148" customWidth="1"/>
    <col min="5122" max="5122" width="12.7109375" style="148" customWidth="1"/>
    <col min="5123" max="5123" width="1.7109375" style="148" customWidth="1"/>
    <col min="5124" max="5124" width="12.7109375" style="148" customWidth="1"/>
    <col min="5125" max="5125" width="1.7109375" style="148" customWidth="1"/>
    <col min="5126" max="5126" width="12.42578125" style="148" bestFit="1" customWidth="1"/>
    <col min="5127" max="5127" width="1.7109375" style="148" customWidth="1"/>
    <col min="5128" max="5128" width="12.7109375" style="148" customWidth="1"/>
    <col min="5129" max="5129" width="1.7109375" style="148" customWidth="1"/>
    <col min="5130" max="5376" width="9.140625" style="148"/>
    <col min="5377" max="5377" width="36.7109375" style="148" customWidth="1"/>
    <col min="5378" max="5378" width="12.7109375" style="148" customWidth="1"/>
    <col min="5379" max="5379" width="1.7109375" style="148" customWidth="1"/>
    <col min="5380" max="5380" width="12.7109375" style="148" customWidth="1"/>
    <col min="5381" max="5381" width="1.7109375" style="148" customWidth="1"/>
    <col min="5382" max="5382" width="12.42578125" style="148" bestFit="1" customWidth="1"/>
    <col min="5383" max="5383" width="1.7109375" style="148" customWidth="1"/>
    <col min="5384" max="5384" width="12.7109375" style="148" customWidth="1"/>
    <col min="5385" max="5385" width="1.7109375" style="148" customWidth="1"/>
    <col min="5386" max="5632" width="9.140625" style="148"/>
    <col min="5633" max="5633" width="36.7109375" style="148" customWidth="1"/>
    <col min="5634" max="5634" width="12.7109375" style="148" customWidth="1"/>
    <col min="5635" max="5635" width="1.7109375" style="148" customWidth="1"/>
    <col min="5636" max="5636" width="12.7109375" style="148" customWidth="1"/>
    <col min="5637" max="5637" width="1.7109375" style="148" customWidth="1"/>
    <col min="5638" max="5638" width="12.42578125" style="148" bestFit="1" customWidth="1"/>
    <col min="5639" max="5639" width="1.7109375" style="148" customWidth="1"/>
    <col min="5640" max="5640" width="12.7109375" style="148" customWidth="1"/>
    <col min="5641" max="5641" width="1.7109375" style="148" customWidth="1"/>
    <col min="5642" max="5888" width="9.140625" style="148"/>
    <col min="5889" max="5889" width="36.7109375" style="148" customWidth="1"/>
    <col min="5890" max="5890" width="12.7109375" style="148" customWidth="1"/>
    <col min="5891" max="5891" width="1.7109375" style="148" customWidth="1"/>
    <col min="5892" max="5892" width="12.7109375" style="148" customWidth="1"/>
    <col min="5893" max="5893" width="1.7109375" style="148" customWidth="1"/>
    <col min="5894" max="5894" width="12.42578125" style="148" bestFit="1" customWidth="1"/>
    <col min="5895" max="5895" width="1.7109375" style="148" customWidth="1"/>
    <col min="5896" max="5896" width="12.7109375" style="148" customWidth="1"/>
    <col min="5897" max="5897" width="1.7109375" style="148" customWidth="1"/>
    <col min="5898" max="6144" width="9.140625" style="148"/>
    <col min="6145" max="6145" width="36.7109375" style="148" customWidth="1"/>
    <col min="6146" max="6146" width="12.7109375" style="148" customWidth="1"/>
    <col min="6147" max="6147" width="1.7109375" style="148" customWidth="1"/>
    <col min="6148" max="6148" width="12.7109375" style="148" customWidth="1"/>
    <col min="6149" max="6149" width="1.7109375" style="148" customWidth="1"/>
    <col min="6150" max="6150" width="12.42578125" style="148" bestFit="1" customWidth="1"/>
    <col min="6151" max="6151" width="1.7109375" style="148" customWidth="1"/>
    <col min="6152" max="6152" width="12.7109375" style="148" customWidth="1"/>
    <col min="6153" max="6153" width="1.7109375" style="148" customWidth="1"/>
    <col min="6154" max="6400" width="9.140625" style="148"/>
    <col min="6401" max="6401" width="36.7109375" style="148" customWidth="1"/>
    <col min="6402" max="6402" width="12.7109375" style="148" customWidth="1"/>
    <col min="6403" max="6403" width="1.7109375" style="148" customWidth="1"/>
    <col min="6404" max="6404" width="12.7109375" style="148" customWidth="1"/>
    <col min="6405" max="6405" width="1.7109375" style="148" customWidth="1"/>
    <col min="6406" max="6406" width="12.42578125" style="148" bestFit="1" customWidth="1"/>
    <col min="6407" max="6407" width="1.7109375" style="148" customWidth="1"/>
    <col min="6408" max="6408" width="12.7109375" style="148" customWidth="1"/>
    <col min="6409" max="6409" width="1.7109375" style="148" customWidth="1"/>
    <col min="6410" max="6656" width="9.140625" style="148"/>
    <col min="6657" max="6657" width="36.7109375" style="148" customWidth="1"/>
    <col min="6658" max="6658" width="12.7109375" style="148" customWidth="1"/>
    <col min="6659" max="6659" width="1.7109375" style="148" customWidth="1"/>
    <col min="6660" max="6660" width="12.7109375" style="148" customWidth="1"/>
    <col min="6661" max="6661" width="1.7109375" style="148" customWidth="1"/>
    <col min="6662" max="6662" width="12.42578125" style="148" bestFit="1" customWidth="1"/>
    <col min="6663" max="6663" width="1.7109375" style="148" customWidth="1"/>
    <col min="6664" max="6664" width="12.7109375" style="148" customWidth="1"/>
    <col min="6665" max="6665" width="1.7109375" style="148" customWidth="1"/>
    <col min="6666" max="6912" width="9.140625" style="148"/>
    <col min="6913" max="6913" width="36.7109375" style="148" customWidth="1"/>
    <col min="6914" max="6914" width="12.7109375" style="148" customWidth="1"/>
    <col min="6915" max="6915" width="1.7109375" style="148" customWidth="1"/>
    <col min="6916" max="6916" width="12.7109375" style="148" customWidth="1"/>
    <col min="6917" max="6917" width="1.7109375" style="148" customWidth="1"/>
    <col min="6918" max="6918" width="12.42578125" style="148" bestFit="1" customWidth="1"/>
    <col min="6919" max="6919" width="1.7109375" style="148" customWidth="1"/>
    <col min="6920" max="6920" width="12.7109375" style="148" customWidth="1"/>
    <col min="6921" max="6921" width="1.7109375" style="148" customWidth="1"/>
    <col min="6922" max="7168" width="9.140625" style="148"/>
    <col min="7169" max="7169" width="36.7109375" style="148" customWidth="1"/>
    <col min="7170" max="7170" width="12.7109375" style="148" customWidth="1"/>
    <col min="7171" max="7171" width="1.7109375" style="148" customWidth="1"/>
    <col min="7172" max="7172" width="12.7109375" style="148" customWidth="1"/>
    <col min="7173" max="7173" width="1.7109375" style="148" customWidth="1"/>
    <col min="7174" max="7174" width="12.42578125" style="148" bestFit="1" customWidth="1"/>
    <col min="7175" max="7175" width="1.7109375" style="148" customWidth="1"/>
    <col min="7176" max="7176" width="12.7109375" style="148" customWidth="1"/>
    <col min="7177" max="7177" width="1.7109375" style="148" customWidth="1"/>
    <col min="7178" max="7424" width="9.140625" style="148"/>
    <col min="7425" max="7425" width="36.7109375" style="148" customWidth="1"/>
    <col min="7426" max="7426" width="12.7109375" style="148" customWidth="1"/>
    <col min="7427" max="7427" width="1.7109375" style="148" customWidth="1"/>
    <col min="7428" max="7428" width="12.7109375" style="148" customWidth="1"/>
    <col min="7429" max="7429" width="1.7109375" style="148" customWidth="1"/>
    <col min="7430" max="7430" width="12.42578125" style="148" bestFit="1" customWidth="1"/>
    <col min="7431" max="7431" width="1.7109375" style="148" customWidth="1"/>
    <col min="7432" max="7432" width="12.7109375" style="148" customWidth="1"/>
    <col min="7433" max="7433" width="1.7109375" style="148" customWidth="1"/>
    <col min="7434" max="7680" width="9.140625" style="148"/>
    <col min="7681" max="7681" width="36.7109375" style="148" customWidth="1"/>
    <col min="7682" max="7682" width="12.7109375" style="148" customWidth="1"/>
    <col min="7683" max="7683" width="1.7109375" style="148" customWidth="1"/>
    <col min="7684" max="7684" width="12.7109375" style="148" customWidth="1"/>
    <col min="7685" max="7685" width="1.7109375" style="148" customWidth="1"/>
    <col min="7686" max="7686" width="12.42578125" style="148" bestFit="1" customWidth="1"/>
    <col min="7687" max="7687" width="1.7109375" style="148" customWidth="1"/>
    <col min="7688" max="7688" width="12.7109375" style="148" customWidth="1"/>
    <col min="7689" max="7689" width="1.7109375" style="148" customWidth="1"/>
    <col min="7690" max="7936" width="9.140625" style="148"/>
    <col min="7937" max="7937" width="36.7109375" style="148" customWidth="1"/>
    <col min="7938" max="7938" width="12.7109375" style="148" customWidth="1"/>
    <col min="7939" max="7939" width="1.7109375" style="148" customWidth="1"/>
    <col min="7940" max="7940" width="12.7109375" style="148" customWidth="1"/>
    <col min="7941" max="7941" width="1.7109375" style="148" customWidth="1"/>
    <col min="7942" max="7942" width="12.42578125" style="148" bestFit="1" customWidth="1"/>
    <col min="7943" max="7943" width="1.7109375" style="148" customWidth="1"/>
    <col min="7944" max="7944" width="12.7109375" style="148" customWidth="1"/>
    <col min="7945" max="7945" width="1.7109375" style="148" customWidth="1"/>
    <col min="7946" max="8192" width="9.140625" style="148"/>
    <col min="8193" max="8193" width="36.7109375" style="148" customWidth="1"/>
    <col min="8194" max="8194" width="12.7109375" style="148" customWidth="1"/>
    <col min="8195" max="8195" width="1.7109375" style="148" customWidth="1"/>
    <col min="8196" max="8196" width="12.7109375" style="148" customWidth="1"/>
    <col min="8197" max="8197" width="1.7109375" style="148" customWidth="1"/>
    <col min="8198" max="8198" width="12.42578125" style="148" bestFit="1" customWidth="1"/>
    <col min="8199" max="8199" width="1.7109375" style="148" customWidth="1"/>
    <col min="8200" max="8200" width="12.7109375" style="148" customWidth="1"/>
    <col min="8201" max="8201" width="1.7109375" style="148" customWidth="1"/>
    <col min="8202" max="8448" width="9.140625" style="148"/>
    <col min="8449" max="8449" width="36.7109375" style="148" customWidth="1"/>
    <col min="8450" max="8450" width="12.7109375" style="148" customWidth="1"/>
    <col min="8451" max="8451" width="1.7109375" style="148" customWidth="1"/>
    <col min="8452" max="8452" width="12.7109375" style="148" customWidth="1"/>
    <col min="8453" max="8453" width="1.7109375" style="148" customWidth="1"/>
    <col min="8454" max="8454" width="12.42578125" style="148" bestFit="1" customWidth="1"/>
    <col min="8455" max="8455" width="1.7109375" style="148" customWidth="1"/>
    <col min="8456" max="8456" width="12.7109375" style="148" customWidth="1"/>
    <col min="8457" max="8457" width="1.7109375" style="148" customWidth="1"/>
    <col min="8458" max="8704" width="9.140625" style="148"/>
    <col min="8705" max="8705" width="36.7109375" style="148" customWidth="1"/>
    <col min="8706" max="8706" width="12.7109375" style="148" customWidth="1"/>
    <col min="8707" max="8707" width="1.7109375" style="148" customWidth="1"/>
    <col min="8708" max="8708" width="12.7109375" style="148" customWidth="1"/>
    <col min="8709" max="8709" width="1.7109375" style="148" customWidth="1"/>
    <col min="8710" max="8710" width="12.42578125" style="148" bestFit="1" customWidth="1"/>
    <col min="8711" max="8711" width="1.7109375" style="148" customWidth="1"/>
    <col min="8712" max="8712" width="12.7109375" style="148" customWidth="1"/>
    <col min="8713" max="8713" width="1.7109375" style="148" customWidth="1"/>
    <col min="8714" max="8960" width="9.140625" style="148"/>
    <col min="8961" max="8961" width="36.7109375" style="148" customWidth="1"/>
    <col min="8962" max="8962" width="12.7109375" style="148" customWidth="1"/>
    <col min="8963" max="8963" width="1.7109375" style="148" customWidth="1"/>
    <col min="8964" max="8964" width="12.7109375" style="148" customWidth="1"/>
    <col min="8965" max="8965" width="1.7109375" style="148" customWidth="1"/>
    <col min="8966" max="8966" width="12.42578125" style="148" bestFit="1" customWidth="1"/>
    <col min="8967" max="8967" width="1.7109375" style="148" customWidth="1"/>
    <col min="8968" max="8968" width="12.7109375" style="148" customWidth="1"/>
    <col min="8969" max="8969" width="1.7109375" style="148" customWidth="1"/>
    <col min="8970" max="9216" width="9.140625" style="148"/>
    <col min="9217" max="9217" width="36.7109375" style="148" customWidth="1"/>
    <col min="9218" max="9218" width="12.7109375" style="148" customWidth="1"/>
    <col min="9219" max="9219" width="1.7109375" style="148" customWidth="1"/>
    <col min="9220" max="9220" width="12.7109375" style="148" customWidth="1"/>
    <col min="9221" max="9221" width="1.7109375" style="148" customWidth="1"/>
    <col min="9222" max="9222" width="12.42578125" style="148" bestFit="1" customWidth="1"/>
    <col min="9223" max="9223" width="1.7109375" style="148" customWidth="1"/>
    <col min="9224" max="9224" width="12.7109375" style="148" customWidth="1"/>
    <col min="9225" max="9225" width="1.7109375" style="148" customWidth="1"/>
    <col min="9226" max="9472" width="9.140625" style="148"/>
    <col min="9473" max="9473" width="36.7109375" style="148" customWidth="1"/>
    <col min="9474" max="9474" width="12.7109375" style="148" customWidth="1"/>
    <col min="9475" max="9475" width="1.7109375" style="148" customWidth="1"/>
    <col min="9476" max="9476" width="12.7109375" style="148" customWidth="1"/>
    <col min="9477" max="9477" width="1.7109375" style="148" customWidth="1"/>
    <col min="9478" max="9478" width="12.42578125" style="148" bestFit="1" customWidth="1"/>
    <col min="9479" max="9479" width="1.7109375" style="148" customWidth="1"/>
    <col min="9480" max="9480" width="12.7109375" style="148" customWidth="1"/>
    <col min="9481" max="9481" width="1.7109375" style="148" customWidth="1"/>
    <col min="9482" max="9728" width="9.140625" style="148"/>
    <col min="9729" max="9729" width="36.7109375" style="148" customWidth="1"/>
    <col min="9730" max="9730" width="12.7109375" style="148" customWidth="1"/>
    <col min="9731" max="9731" width="1.7109375" style="148" customWidth="1"/>
    <col min="9732" max="9732" width="12.7109375" style="148" customWidth="1"/>
    <col min="9733" max="9733" width="1.7109375" style="148" customWidth="1"/>
    <col min="9734" max="9734" width="12.42578125" style="148" bestFit="1" customWidth="1"/>
    <col min="9735" max="9735" width="1.7109375" style="148" customWidth="1"/>
    <col min="9736" max="9736" width="12.7109375" style="148" customWidth="1"/>
    <col min="9737" max="9737" width="1.7109375" style="148" customWidth="1"/>
    <col min="9738" max="9984" width="9.140625" style="148"/>
    <col min="9985" max="9985" width="36.7109375" style="148" customWidth="1"/>
    <col min="9986" max="9986" width="12.7109375" style="148" customWidth="1"/>
    <col min="9987" max="9987" width="1.7109375" style="148" customWidth="1"/>
    <col min="9988" max="9988" width="12.7109375" style="148" customWidth="1"/>
    <col min="9989" max="9989" width="1.7109375" style="148" customWidth="1"/>
    <col min="9990" max="9990" width="12.42578125" style="148" bestFit="1" customWidth="1"/>
    <col min="9991" max="9991" width="1.7109375" style="148" customWidth="1"/>
    <col min="9992" max="9992" width="12.7109375" style="148" customWidth="1"/>
    <col min="9993" max="9993" width="1.7109375" style="148" customWidth="1"/>
    <col min="9994" max="10240" width="9.140625" style="148"/>
    <col min="10241" max="10241" width="36.7109375" style="148" customWidth="1"/>
    <col min="10242" max="10242" width="12.7109375" style="148" customWidth="1"/>
    <col min="10243" max="10243" width="1.7109375" style="148" customWidth="1"/>
    <col min="10244" max="10244" width="12.7109375" style="148" customWidth="1"/>
    <col min="10245" max="10245" width="1.7109375" style="148" customWidth="1"/>
    <col min="10246" max="10246" width="12.42578125" style="148" bestFit="1" customWidth="1"/>
    <col min="10247" max="10247" width="1.7109375" style="148" customWidth="1"/>
    <col min="10248" max="10248" width="12.7109375" style="148" customWidth="1"/>
    <col min="10249" max="10249" width="1.7109375" style="148" customWidth="1"/>
    <col min="10250" max="10496" width="9.140625" style="148"/>
    <col min="10497" max="10497" width="36.7109375" style="148" customWidth="1"/>
    <col min="10498" max="10498" width="12.7109375" style="148" customWidth="1"/>
    <col min="10499" max="10499" width="1.7109375" style="148" customWidth="1"/>
    <col min="10500" max="10500" width="12.7109375" style="148" customWidth="1"/>
    <col min="10501" max="10501" width="1.7109375" style="148" customWidth="1"/>
    <col min="10502" max="10502" width="12.42578125" style="148" bestFit="1" customWidth="1"/>
    <col min="10503" max="10503" width="1.7109375" style="148" customWidth="1"/>
    <col min="10504" max="10504" width="12.7109375" style="148" customWidth="1"/>
    <col min="10505" max="10505" width="1.7109375" style="148" customWidth="1"/>
    <col min="10506" max="10752" width="9.140625" style="148"/>
    <col min="10753" max="10753" width="36.7109375" style="148" customWidth="1"/>
    <col min="10754" max="10754" width="12.7109375" style="148" customWidth="1"/>
    <col min="10755" max="10755" width="1.7109375" style="148" customWidth="1"/>
    <col min="10756" max="10756" width="12.7109375" style="148" customWidth="1"/>
    <col min="10757" max="10757" width="1.7109375" style="148" customWidth="1"/>
    <col min="10758" max="10758" width="12.42578125" style="148" bestFit="1" customWidth="1"/>
    <col min="10759" max="10759" width="1.7109375" style="148" customWidth="1"/>
    <col min="10760" max="10760" width="12.7109375" style="148" customWidth="1"/>
    <col min="10761" max="10761" width="1.7109375" style="148" customWidth="1"/>
    <col min="10762" max="11008" width="9.140625" style="148"/>
    <col min="11009" max="11009" width="36.7109375" style="148" customWidth="1"/>
    <col min="11010" max="11010" width="12.7109375" style="148" customWidth="1"/>
    <col min="11011" max="11011" width="1.7109375" style="148" customWidth="1"/>
    <col min="11012" max="11012" width="12.7109375" style="148" customWidth="1"/>
    <col min="11013" max="11013" width="1.7109375" style="148" customWidth="1"/>
    <col min="11014" max="11014" width="12.42578125" style="148" bestFit="1" customWidth="1"/>
    <col min="11015" max="11015" width="1.7109375" style="148" customWidth="1"/>
    <col min="11016" max="11016" width="12.7109375" style="148" customWidth="1"/>
    <col min="11017" max="11017" width="1.7109375" style="148" customWidth="1"/>
    <col min="11018" max="11264" width="9.140625" style="148"/>
    <col min="11265" max="11265" width="36.7109375" style="148" customWidth="1"/>
    <col min="11266" max="11266" width="12.7109375" style="148" customWidth="1"/>
    <col min="11267" max="11267" width="1.7109375" style="148" customWidth="1"/>
    <col min="11268" max="11268" width="12.7109375" style="148" customWidth="1"/>
    <col min="11269" max="11269" width="1.7109375" style="148" customWidth="1"/>
    <col min="11270" max="11270" width="12.42578125" style="148" bestFit="1" customWidth="1"/>
    <col min="11271" max="11271" width="1.7109375" style="148" customWidth="1"/>
    <col min="11272" max="11272" width="12.7109375" style="148" customWidth="1"/>
    <col min="11273" max="11273" width="1.7109375" style="148" customWidth="1"/>
    <col min="11274" max="11520" width="9.140625" style="148"/>
    <col min="11521" max="11521" width="36.7109375" style="148" customWidth="1"/>
    <col min="11522" max="11522" width="12.7109375" style="148" customWidth="1"/>
    <col min="11523" max="11523" width="1.7109375" style="148" customWidth="1"/>
    <col min="11524" max="11524" width="12.7109375" style="148" customWidth="1"/>
    <col min="11525" max="11525" width="1.7109375" style="148" customWidth="1"/>
    <col min="11526" max="11526" width="12.42578125" style="148" bestFit="1" customWidth="1"/>
    <col min="11527" max="11527" width="1.7109375" style="148" customWidth="1"/>
    <col min="11528" max="11528" width="12.7109375" style="148" customWidth="1"/>
    <col min="11529" max="11529" width="1.7109375" style="148" customWidth="1"/>
    <col min="11530" max="11776" width="9.140625" style="148"/>
    <col min="11777" max="11777" width="36.7109375" style="148" customWidth="1"/>
    <col min="11778" max="11778" width="12.7109375" style="148" customWidth="1"/>
    <col min="11779" max="11779" width="1.7109375" style="148" customWidth="1"/>
    <col min="11780" max="11780" width="12.7109375" style="148" customWidth="1"/>
    <col min="11781" max="11781" width="1.7109375" style="148" customWidth="1"/>
    <col min="11782" max="11782" width="12.42578125" style="148" bestFit="1" customWidth="1"/>
    <col min="11783" max="11783" width="1.7109375" style="148" customWidth="1"/>
    <col min="11784" max="11784" width="12.7109375" style="148" customWidth="1"/>
    <col min="11785" max="11785" width="1.7109375" style="148" customWidth="1"/>
    <col min="11786" max="12032" width="9.140625" style="148"/>
    <col min="12033" max="12033" width="36.7109375" style="148" customWidth="1"/>
    <col min="12034" max="12034" width="12.7109375" style="148" customWidth="1"/>
    <col min="12035" max="12035" width="1.7109375" style="148" customWidth="1"/>
    <col min="12036" max="12036" width="12.7109375" style="148" customWidth="1"/>
    <col min="12037" max="12037" width="1.7109375" style="148" customWidth="1"/>
    <col min="12038" max="12038" width="12.42578125" style="148" bestFit="1" customWidth="1"/>
    <col min="12039" max="12039" width="1.7109375" style="148" customWidth="1"/>
    <col min="12040" max="12040" width="12.7109375" style="148" customWidth="1"/>
    <col min="12041" max="12041" width="1.7109375" style="148" customWidth="1"/>
    <col min="12042" max="12288" width="9.140625" style="148"/>
    <col min="12289" max="12289" width="36.7109375" style="148" customWidth="1"/>
    <col min="12290" max="12290" width="12.7109375" style="148" customWidth="1"/>
    <col min="12291" max="12291" width="1.7109375" style="148" customWidth="1"/>
    <col min="12292" max="12292" width="12.7109375" style="148" customWidth="1"/>
    <col min="12293" max="12293" width="1.7109375" style="148" customWidth="1"/>
    <col min="12294" max="12294" width="12.42578125" style="148" bestFit="1" customWidth="1"/>
    <col min="12295" max="12295" width="1.7109375" style="148" customWidth="1"/>
    <col min="12296" max="12296" width="12.7109375" style="148" customWidth="1"/>
    <col min="12297" max="12297" width="1.7109375" style="148" customWidth="1"/>
    <col min="12298" max="12544" width="9.140625" style="148"/>
    <col min="12545" max="12545" width="36.7109375" style="148" customWidth="1"/>
    <col min="12546" max="12546" width="12.7109375" style="148" customWidth="1"/>
    <col min="12547" max="12547" width="1.7109375" style="148" customWidth="1"/>
    <col min="12548" max="12548" width="12.7109375" style="148" customWidth="1"/>
    <col min="12549" max="12549" width="1.7109375" style="148" customWidth="1"/>
    <col min="12550" max="12550" width="12.42578125" style="148" bestFit="1" customWidth="1"/>
    <col min="12551" max="12551" width="1.7109375" style="148" customWidth="1"/>
    <col min="12552" max="12552" width="12.7109375" style="148" customWidth="1"/>
    <col min="12553" max="12553" width="1.7109375" style="148" customWidth="1"/>
    <col min="12554" max="12800" width="9.140625" style="148"/>
    <col min="12801" max="12801" width="36.7109375" style="148" customWidth="1"/>
    <col min="12802" max="12802" width="12.7109375" style="148" customWidth="1"/>
    <col min="12803" max="12803" width="1.7109375" style="148" customWidth="1"/>
    <col min="12804" max="12804" width="12.7109375" style="148" customWidth="1"/>
    <col min="12805" max="12805" width="1.7109375" style="148" customWidth="1"/>
    <col min="12806" max="12806" width="12.42578125" style="148" bestFit="1" customWidth="1"/>
    <col min="12807" max="12807" width="1.7109375" style="148" customWidth="1"/>
    <col min="12808" max="12808" width="12.7109375" style="148" customWidth="1"/>
    <col min="12809" max="12809" width="1.7109375" style="148" customWidth="1"/>
    <col min="12810" max="13056" width="9.140625" style="148"/>
    <col min="13057" max="13057" width="36.7109375" style="148" customWidth="1"/>
    <col min="13058" max="13058" width="12.7109375" style="148" customWidth="1"/>
    <col min="13059" max="13059" width="1.7109375" style="148" customWidth="1"/>
    <col min="13060" max="13060" width="12.7109375" style="148" customWidth="1"/>
    <col min="13061" max="13061" width="1.7109375" style="148" customWidth="1"/>
    <col min="13062" max="13062" width="12.42578125" style="148" bestFit="1" customWidth="1"/>
    <col min="13063" max="13063" width="1.7109375" style="148" customWidth="1"/>
    <col min="13064" max="13064" width="12.7109375" style="148" customWidth="1"/>
    <col min="13065" max="13065" width="1.7109375" style="148" customWidth="1"/>
    <col min="13066" max="13312" width="9.140625" style="148"/>
    <col min="13313" max="13313" width="36.7109375" style="148" customWidth="1"/>
    <col min="13314" max="13314" width="12.7109375" style="148" customWidth="1"/>
    <col min="13315" max="13315" width="1.7109375" style="148" customWidth="1"/>
    <col min="13316" max="13316" width="12.7109375" style="148" customWidth="1"/>
    <col min="13317" max="13317" width="1.7109375" style="148" customWidth="1"/>
    <col min="13318" max="13318" width="12.42578125" style="148" bestFit="1" customWidth="1"/>
    <col min="13319" max="13319" width="1.7109375" style="148" customWidth="1"/>
    <col min="13320" max="13320" width="12.7109375" style="148" customWidth="1"/>
    <col min="13321" max="13321" width="1.7109375" style="148" customWidth="1"/>
    <col min="13322" max="13568" width="9.140625" style="148"/>
    <col min="13569" max="13569" width="36.7109375" style="148" customWidth="1"/>
    <col min="13570" max="13570" width="12.7109375" style="148" customWidth="1"/>
    <col min="13571" max="13571" width="1.7109375" style="148" customWidth="1"/>
    <col min="13572" max="13572" width="12.7109375" style="148" customWidth="1"/>
    <col min="13573" max="13573" width="1.7109375" style="148" customWidth="1"/>
    <col min="13574" max="13574" width="12.42578125" style="148" bestFit="1" customWidth="1"/>
    <col min="13575" max="13575" width="1.7109375" style="148" customWidth="1"/>
    <col min="13576" max="13576" width="12.7109375" style="148" customWidth="1"/>
    <col min="13577" max="13577" width="1.7109375" style="148" customWidth="1"/>
    <col min="13578" max="13824" width="9.140625" style="148"/>
    <col min="13825" max="13825" width="36.7109375" style="148" customWidth="1"/>
    <col min="13826" max="13826" width="12.7109375" style="148" customWidth="1"/>
    <col min="13827" max="13827" width="1.7109375" style="148" customWidth="1"/>
    <col min="13828" max="13828" width="12.7109375" style="148" customWidth="1"/>
    <col min="13829" max="13829" width="1.7109375" style="148" customWidth="1"/>
    <col min="13830" max="13830" width="12.42578125" style="148" bestFit="1" customWidth="1"/>
    <col min="13831" max="13831" width="1.7109375" style="148" customWidth="1"/>
    <col min="13832" max="13832" width="12.7109375" style="148" customWidth="1"/>
    <col min="13833" max="13833" width="1.7109375" style="148" customWidth="1"/>
    <col min="13834" max="14080" width="9.140625" style="148"/>
    <col min="14081" max="14081" width="36.7109375" style="148" customWidth="1"/>
    <col min="14082" max="14082" width="12.7109375" style="148" customWidth="1"/>
    <col min="14083" max="14083" width="1.7109375" style="148" customWidth="1"/>
    <col min="14084" max="14084" width="12.7109375" style="148" customWidth="1"/>
    <col min="14085" max="14085" width="1.7109375" style="148" customWidth="1"/>
    <col min="14086" max="14086" width="12.42578125" style="148" bestFit="1" customWidth="1"/>
    <col min="14087" max="14087" width="1.7109375" style="148" customWidth="1"/>
    <col min="14088" max="14088" width="12.7109375" style="148" customWidth="1"/>
    <col min="14089" max="14089" width="1.7109375" style="148" customWidth="1"/>
    <col min="14090" max="14336" width="9.140625" style="148"/>
    <col min="14337" max="14337" width="36.7109375" style="148" customWidth="1"/>
    <col min="14338" max="14338" width="12.7109375" style="148" customWidth="1"/>
    <col min="14339" max="14339" width="1.7109375" style="148" customWidth="1"/>
    <col min="14340" max="14340" width="12.7109375" style="148" customWidth="1"/>
    <col min="14341" max="14341" width="1.7109375" style="148" customWidth="1"/>
    <col min="14342" max="14342" width="12.42578125" style="148" bestFit="1" customWidth="1"/>
    <col min="14343" max="14343" width="1.7109375" style="148" customWidth="1"/>
    <col min="14344" max="14344" width="12.7109375" style="148" customWidth="1"/>
    <col min="14345" max="14345" width="1.7109375" style="148" customWidth="1"/>
    <col min="14346" max="14592" width="9.140625" style="148"/>
    <col min="14593" max="14593" width="36.7109375" style="148" customWidth="1"/>
    <col min="14594" max="14594" width="12.7109375" style="148" customWidth="1"/>
    <col min="14595" max="14595" width="1.7109375" style="148" customWidth="1"/>
    <col min="14596" max="14596" width="12.7109375" style="148" customWidth="1"/>
    <col min="14597" max="14597" width="1.7109375" style="148" customWidth="1"/>
    <col min="14598" max="14598" width="12.42578125" style="148" bestFit="1" customWidth="1"/>
    <col min="14599" max="14599" width="1.7109375" style="148" customWidth="1"/>
    <col min="14600" max="14600" width="12.7109375" style="148" customWidth="1"/>
    <col min="14601" max="14601" width="1.7109375" style="148" customWidth="1"/>
    <col min="14602" max="14848" width="9.140625" style="148"/>
    <col min="14849" max="14849" width="36.7109375" style="148" customWidth="1"/>
    <col min="14850" max="14850" width="12.7109375" style="148" customWidth="1"/>
    <col min="14851" max="14851" width="1.7109375" style="148" customWidth="1"/>
    <col min="14852" max="14852" width="12.7109375" style="148" customWidth="1"/>
    <col min="14853" max="14853" width="1.7109375" style="148" customWidth="1"/>
    <col min="14854" max="14854" width="12.42578125" style="148" bestFit="1" customWidth="1"/>
    <col min="14855" max="14855" width="1.7109375" style="148" customWidth="1"/>
    <col min="14856" max="14856" width="12.7109375" style="148" customWidth="1"/>
    <col min="14857" max="14857" width="1.7109375" style="148" customWidth="1"/>
    <col min="14858" max="15104" width="9.140625" style="148"/>
    <col min="15105" max="15105" width="36.7109375" style="148" customWidth="1"/>
    <col min="15106" max="15106" width="12.7109375" style="148" customWidth="1"/>
    <col min="15107" max="15107" width="1.7109375" style="148" customWidth="1"/>
    <col min="15108" max="15108" width="12.7109375" style="148" customWidth="1"/>
    <col min="15109" max="15109" width="1.7109375" style="148" customWidth="1"/>
    <col min="15110" max="15110" width="12.42578125" style="148" bestFit="1" customWidth="1"/>
    <col min="15111" max="15111" width="1.7109375" style="148" customWidth="1"/>
    <col min="15112" max="15112" width="12.7109375" style="148" customWidth="1"/>
    <col min="15113" max="15113" width="1.7109375" style="148" customWidth="1"/>
    <col min="15114" max="15360" width="9.140625" style="148"/>
    <col min="15361" max="15361" width="36.7109375" style="148" customWidth="1"/>
    <col min="15362" max="15362" width="12.7109375" style="148" customWidth="1"/>
    <col min="15363" max="15363" width="1.7109375" style="148" customWidth="1"/>
    <col min="15364" max="15364" width="12.7109375" style="148" customWidth="1"/>
    <col min="15365" max="15365" width="1.7109375" style="148" customWidth="1"/>
    <col min="15366" max="15366" width="12.42578125" style="148" bestFit="1" customWidth="1"/>
    <col min="15367" max="15367" width="1.7109375" style="148" customWidth="1"/>
    <col min="15368" max="15368" width="12.7109375" style="148" customWidth="1"/>
    <col min="15369" max="15369" width="1.7109375" style="148" customWidth="1"/>
    <col min="15370" max="15616" width="9.140625" style="148"/>
    <col min="15617" max="15617" width="36.7109375" style="148" customWidth="1"/>
    <col min="15618" max="15618" width="12.7109375" style="148" customWidth="1"/>
    <col min="15619" max="15619" width="1.7109375" style="148" customWidth="1"/>
    <col min="15620" max="15620" width="12.7109375" style="148" customWidth="1"/>
    <col min="15621" max="15621" width="1.7109375" style="148" customWidth="1"/>
    <col min="15622" max="15622" width="12.42578125" style="148" bestFit="1" customWidth="1"/>
    <col min="15623" max="15623" width="1.7109375" style="148" customWidth="1"/>
    <col min="15624" max="15624" width="12.7109375" style="148" customWidth="1"/>
    <col min="15625" max="15625" width="1.7109375" style="148" customWidth="1"/>
    <col min="15626" max="15872" width="9.140625" style="148"/>
    <col min="15873" max="15873" width="36.7109375" style="148" customWidth="1"/>
    <col min="15874" max="15874" width="12.7109375" style="148" customWidth="1"/>
    <col min="15875" max="15875" width="1.7109375" style="148" customWidth="1"/>
    <col min="15876" max="15876" width="12.7109375" style="148" customWidth="1"/>
    <col min="15877" max="15877" width="1.7109375" style="148" customWidth="1"/>
    <col min="15878" max="15878" width="12.42578125" style="148" bestFit="1" customWidth="1"/>
    <col min="15879" max="15879" width="1.7109375" style="148" customWidth="1"/>
    <col min="15880" max="15880" width="12.7109375" style="148" customWidth="1"/>
    <col min="15881" max="15881" width="1.7109375" style="148" customWidth="1"/>
    <col min="15882" max="16128" width="9.140625" style="148"/>
    <col min="16129" max="16129" width="36.7109375" style="148" customWidth="1"/>
    <col min="16130" max="16130" width="12.7109375" style="148" customWidth="1"/>
    <col min="16131" max="16131" width="1.7109375" style="148" customWidth="1"/>
    <col min="16132" max="16132" width="12.7109375" style="148" customWidth="1"/>
    <col min="16133" max="16133" width="1.7109375" style="148" customWidth="1"/>
    <col min="16134" max="16134" width="12.42578125" style="148" bestFit="1" customWidth="1"/>
    <col min="16135" max="16135" width="1.7109375" style="148" customWidth="1"/>
    <col min="16136" max="16136" width="12.7109375" style="148" customWidth="1"/>
    <col min="16137" max="16137" width="1.7109375" style="148" customWidth="1"/>
    <col min="16138" max="16384" width="9.140625" style="148"/>
  </cols>
  <sheetData>
    <row r="1" spans="1:9" ht="15">
      <c r="A1" s="423" t="s">
        <v>0</v>
      </c>
      <c r="B1" s="423"/>
      <c r="C1" s="423"/>
      <c r="D1" s="423"/>
      <c r="E1" s="423"/>
      <c r="F1" s="423"/>
      <c r="G1" s="423"/>
      <c r="H1" s="423"/>
      <c r="I1" s="423"/>
    </row>
    <row r="2" spans="1:9">
      <c r="A2" s="424" t="s">
        <v>198</v>
      </c>
      <c r="B2" s="424"/>
      <c r="C2" s="424"/>
      <c r="D2" s="424"/>
      <c r="E2" s="424"/>
      <c r="F2" s="424"/>
      <c r="G2" s="424"/>
      <c r="H2" s="424"/>
      <c r="I2" s="424"/>
    </row>
    <row r="3" spans="1:9">
      <c r="A3" s="425" t="s">
        <v>219</v>
      </c>
      <c r="B3" s="425"/>
      <c r="C3" s="425"/>
      <c r="D3" s="425"/>
      <c r="E3" s="425"/>
      <c r="F3" s="425"/>
      <c r="G3" s="425"/>
      <c r="H3" s="425"/>
      <c r="I3" s="425"/>
    </row>
    <row r="4" spans="1:9" ht="15.75">
      <c r="A4" s="426" t="s">
        <v>48</v>
      </c>
      <c r="B4" s="426"/>
      <c r="C4" s="426"/>
      <c r="D4" s="426"/>
      <c r="E4" s="426"/>
      <c r="F4" s="426"/>
      <c r="G4" s="426"/>
      <c r="H4" s="426"/>
      <c r="I4" s="426"/>
    </row>
    <row r="5" spans="1:9">
      <c r="A5" s="424"/>
      <c r="B5" s="424"/>
      <c r="C5" s="424"/>
      <c r="D5" s="424"/>
      <c r="E5" s="424"/>
      <c r="F5" s="424"/>
      <c r="G5" s="424"/>
      <c r="H5" s="424"/>
      <c r="I5" s="424"/>
    </row>
    <row r="7" spans="1:9">
      <c r="F7" s="149" t="s">
        <v>175</v>
      </c>
    </row>
    <row r="9" spans="1:9">
      <c r="B9" s="150" t="s">
        <v>49</v>
      </c>
      <c r="C9" s="150"/>
      <c r="D9" s="150" t="s">
        <v>52</v>
      </c>
      <c r="E9" s="150"/>
      <c r="F9" s="150" t="s">
        <v>51</v>
      </c>
      <c r="G9" s="150"/>
      <c r="H9" s="151" t="s">
        <v>52</v>
      </c>
    </row>
    <row r="10" spans="1:9">
      <c r="B10" s="152">
        <v>2013</v>
      </c>
      <c r="C10" s="153"/>
      <c r="D10" s="154">
        <v>2014</v>
      </c>
      <c r="E10" s="153"/>
      <c r="F10" s="154">
        <v>2014</v>
      </c>
      <c r="G10" s="153"/>
      <c r="H10" s="154">
        <v>2015</v>
      </c>
    </row>
    <row r="11" spans="1:9">
      <c r="B11" s="155"/>
      <c r="C11" s="155"/>
      <c r="D11" s="155"/>
      <c r="E11" s="155"/>
      <c r="F11" s="155"/>
      <c r="G11" s="155"/>
      <c r="H11" s="156"/>
    </row>
    <row r="12" spans="1:9">
      <c r="B12" s="155"/>
      <c r="C12" s="155"/>
      <c r="D12" s="155"/>
      <c r="E12" s="155"/>
      <c r="F12" s="155"/>
      <c r="G12" s="155"/>
      <c r="H12" s="156"/>
    </row>
    <row r="13" spans="1:9">
      <c r="B13" s="155"/>
      <c r="C13" s="155"/>
      <c r="D13" s="155"/>
      <c r="E13" s="155"/>
      <c r="F13" s="155"/>
      <c r="G13" s="155"/>
      <c r="H13" s="156"/>
    </row>
    <row r="14" spans="1:9">
      <c r="A14" s="157" t="s">
        <v>176</v>
      </c>
      <c r="B14" s="158">
        <v>0</v>
      </c>
      <c r="C14" s="158"/>
      <c r="D14" s="158">
        <v>48518464</v>
      </c>
      <c r="E14" s="158"/>
      <c r="F14" s="158">
        <f>+B46</f>
        <v>51246410</v>
      </c>
      <c r="G14" s="158"/>
      <c r="H14" s="159">
        <f>+F46</f>
        <v>13651000</v>
      </c>
    </row>
    <row r="15" spans="1:9">
      <c r="H15" s="160"/>
    </row>
    <row r="16" spans="1:9">
      <c r="A16" s="157" t="s">
        <v>177</v>
      </c>
      <c r="H16" s="160"/>
    </row>
    <row r="17" spans="1:9">
      <c r="A17" s="148" t="s">
        <v>178</v>
      </c>
      <c r="B17" s="161">
        <v>0</v>
      </c>
      <c r="C17" s="161"/>
      <c r="D17" s="161">
        <v>0</v>
      </c>
      <c r="E17" s="161"/>
      <c r="F17" s="161">
        <v>0</v>
      </c>
      <c r="G17" s="161"/>
      <c r="H17" s="162">
        <v>0</v>
      </c>
    </row>
    <row r="18" spans="1:9">
      <c r="A18" s="165" t="s">
        <v>200</v>
      </c>
      <c r="B18" s="161">
        <v>0</v>
      </c>
      <c r="C18" s="161"/>
      <c r="D18" s="161">
        <v>110155</v>
      </c>
      <c r="E18" s="161"/>
      <c r="F18" s="161">
        <v>0</v>
      </c>
      <c r="G18" s="161"/>
      <c r="H18" s="162">
        <v>0</v>
      </c>
    </row>
    <row r="19" spans="1:9">
      <c r="B19" s="163"/>
      <c r="C19" s="161"/>
      <c r="D19" s="163"/>
      <c r="E19" s="161"/>
      <c r="F19" s="163"/>
      <c r="G19" s="161"/>
      <c r="H19" s="164"/>
    </row>
    <row r="20" spans="1:9">
      <c r="A20" s="148" t="s">
        <v>179</v>
      </c>
      <c r="B20" s="161">
        <f>SUM(B17:B19)</f>
        <v>0</v>
      </c>
      <c r="C20" s="161"/>
      <c r="D20" s="161">
        <f>SUM(D17:D19)</f>
        <v>110155</v>
      </c>
      <c r="E20" s="161"/>
      <c r="F20" s="161">
        <f>SUM(F17:F19)</f>
        <v>0</v>
      </c>
      <c r="G20" s="161"/>
      <c r="H20" s="162">
        <f>SUM(H17:H19)</f>
        <v>0</v>
      </c>
    </row>
    <row r="21" spans="1:9">
      <c r="H21" s="160"/>
    </row>
    <row r="22" spans="1:9">
      <c r="A22" s="157" t="s">
        <v>180</v>
      </c>
      <c r="H22" s="160"/>
    </row>
    <row r="23" spans="1:9">
      <c r="A23" s="157"/>
      <c r="H23" s="160"/>
    </row>
    <row r="24" spans="1:9">
      <c r="A24" s="171" t="s">
        <v>72</v>
      </c>
      <c r="B24" s="161"/>
      <c r="C24" s="161"/>
      <c r="D24" s="161"/>
      <c r="E24" s="161"/>
      <c r="F24" s="161"/>
      <c r="G24" s="161"/>
      <c r="H24" s="162"/>
    </row>
    <row r="25" spans="1:9">
      <c r="A25" s="165" t="s">
        <v>201</v>
      </c>
      <c r="B25" s="161"/>
      <c r="C25" s="161"/>
      <c r="D25" s="161"/>
      <c r="E25" s="161"/>
      <c r="F25" s="161"/>
      <c r="G25" s="161"/>
      <c r="H25" s="162"/>
    </row>
    <row r="26" spans="1:9">
      <c r="A26" s="165" t="s">
        <v>202</v>
      </c>
      <c r="B26" s="161">
        <v>0</v>
      </c>
      <c r="C26" s="161"/>
      <c r="D26" s="161">
        <v>0</v>
      </c>
      <c r="E26" s="161"/>
      <c r="F26" s="162">
        <v>0</v>
      </c>
      <c r="G26" s="162"/>
      <c r="H26" s="162">
        <v>0</v>
      </c>
      <c r="I26" s="160"/>
    </row>
    <row r="27" spans="1:9">
      <c r="A27" s="165" t="s">
        <v>203</v>
      </c>
      <c r="B27" s="161">
        <v>0</v>
      </c>
      <c r="C27" s="161"/>
      <c r="D27" s="161">
        <v>0</v>
      </c>
      <c r="E27" s="161"/>
      <c r="F27" s="162">
        <v>0</v>
      </c>
      <c r="G27" s="162"/>
      <c r="H27" s="162">
        <v>0</v>
      </c>
      <c r="I27" s="160"/>
    </row>
    <row r="28" spans="1:9">
      <c r="A28" s="165" t="s">
        <v>204</v>
      </c>
      <c r="B28" s="163">
        <v>0</v>
      </c>
      <c r="C28" s="161"/>
      <c r="D28" s="163">
        <v>0</v>
      </c>
      <c r="E28" s="161"/>
      <c r="F28" s="164">
        <v>0</v>
      </c>
      <c r="G28" s="162"/>
      <c r="H28" s="164">
        <v>0</v>
      </c>
      <c r="I28" s="160"/>
    </row>
    <row r="29" spans="1:9">
      <c r="A29" s="165" t="s">
        <v>205</v>
      </c>
      <c r="B29" s="161">
        <f>SUM(B26:B28)</f>
        <v>0</v>
      </c>
      <c r="C29" s="161"/>
      <c r="D29" s="161">
        <f>SUM(D26:D28)</f>
        <v>0</v>
      </c>
      <c r="E29" s="161"/>
      <c r="F29" s="161">
        <v>37595410</v>
      </c>
      <c r="G29" s="161"/>
      <c r="H29" s="162">
        <v>11933000</v>
      </c>
    </row>
    <row r="30" spans="1:9">
      <c r="A30" s="165"/>
      <c r="B30" s="161"/>
      <c r="C30" s="161"/>
      <c r="D30" s="161"/>
      <c r="E30" s="161"/>
      <c r="F30" s="161"/>
      <c r="G30" s="161"/>
      <c r="H30" s="162"/>
    </row>
    <row r="31" spans="1:9">
      <c r="A31" s="171" t="s">
        <v>73</v>
      </c>
      <c r="B31" s="161"/>
      <c r="C31" s="161"/>
      <c r="D31" s="161"/>
      <c r="E31" s="161"/>
      <c r="F31" s="161"/>
      <c r="G31" s="161"/>
      <c r="H31" s="162"/>
    </row>
    <row r="32" spans="1:9">
      <c r="A32" s="165" t="s">
        <v>201</v>
      </c>
      <c r="B32" s="161"/>
      <c r="C32" s="161"/>
      <c r="D32" s="161"/>
      <c r="E32" s="161"/>
      <c r="F32" s="161"/>
      <c r="G32" s="161"/>
      <c r="H32" s="162"/>
    </row>
    <row r="33" spans="1:9">
      <c r="A33" s="165" t="s">
        <v>202</v>
      </c>
      <c r="B33" s="161">
        <v>0</v>
      </c>
      <c r="C33" s="161"/>
      <c r="D33" s="161">
        <v>0</v>
      </c>
      <c r="E33" s="161"/>
      <c r="F33" s="162">
        <v>0</v>
      </c>
      <c r="G33" s="162"/>
      <c r="H33" s="162">
        <v>0</v>
      </c>
      <c r="I33" s="160"/>
    </row>
    <row r="34" spans="1:9">
      <c r="A34" s="165" t="s">
        <v>203</v>
      </c>
      <c r="B34" s="161">
        <v>0</v>
      </c>
      <c r="C34" s="161"/>
      <c r="D34" s="161">
        <v>0</v>
      </c>
      <c r="E34" s="161"/>
      <c r="F34" s="162">
        <v>0</v>
      </c>
      <c r="G34" s="162"/>
      <c r="H34" s="162">
        <v>0</v>
      </c>
      <c r="I34" s="160"/>
    </row>
    <row r="35" spans="1:9">
      <c r="A35" s="165" t="s">
        <v>204</v>
      </c>
      <c r="B35" s="163">
        <v>0</v>
      </c>
      <c r="C35" s="161"/>
      <c r="D35" s="163">
        <v>0</v>
      </c>
      <c r="E35" s="161"/>
      <c r="F35" s="164">
        <v>0</v>
      </c>
      <c r="G35" s="162"/>
      <c r="H35" s="164">
        <v>0</v>
      </c>
      <c r="I35" s="160"/>
    </row>
    <row r="36" spans="1:9">
      <c r="A36" s="165" t="s">
        <v>206</v>
      </c>
      <c r="B36" s="163">
        <f>SUM(B33:B35)</f>
        <v>0</v>
      </c>
      <c r="C36" s="161"/>
      <c r="D36" s="163">
        <f>SUM(D33:D35)</f>
        <v>0</v>
      </c>
      <c r="E36" s="161"/>
      <c r="F36" s="163">
        <f>SUM(F33:F35)</f>
        <v>0</v>
      </c>
      <c r="G36" s="161"/>
      <c r="H36" s="164">
        <f>SUM(H33:H35)</f>
        <v>0</v>
      </c>
    </row>
    <row r="37" spans="1:9">
      <c r="H37" s="160"/>
    </row>
    <row r="38" spans="1:9">
      <c r="A38" s="148" t="s">
        <v>171</v>
      </c>
      <c r="B38" s="163">
        <v>705461</v>
      </c>
      <c r="C38" s="161"/>
      <c r="D38" s="163">
        <v>32873509</v>
      </c>
      <c r="E38" s="161"/>
      <c r="F38" s="163">
        <f>+F29+F36</f>
        <v>37595410</v>
      </c>
      <c r="G38" s="161"/>
      <c r="H38" s="163">
        <f>+H29+H36</f>
        <v>11933000</v>
      </c>
    </row>
    <row r="39" spans="1:9">
      <c r="B39" s="161"/>
      <c r="C39" s="161"/>
      <c r="D39" s="161"/>
      <c r="E39" s="161"/>
      <c r="F39" s="161"/>
      <c r="G39" s="161"/>
      <c r="H39" s="162"/>
    </row>
    <row r="40" spans="1:9">
      <c r="B40" s="161"/>
      <c r="C40" s="161"/>
      <c r="D40" s="161"/>
      <c r="E40" s="161"/>
      <c r="F40" s="161"/>
      <c r="G40" s="161"/>
      <c r="H40" s="162"/>
    </row>
    <row r="41" spans="1:9">
      <c r="A41" s="157" t="s">
        <v>78</v>
      </c>
      <c r="B41" s="161"/>
      <c r="C41" s="161"/>
      <c r="D41" s="161"/>
      <c r="E41" s="161"/>
      <c r="F41" s="177"/>
      <c r="G41" s="177"/>
      <c r="H41" s="173"/>
      <c r="I41" s="169"/>
    </row>
    <row r="42" spans="1:9">
      <c r="A42" s="172" t="s">
        <v>207</v>
      </c>
      <c r="B42" s="173"/>
      <c r="C42" s="173"/>
      <c r="D42" s="173"/>
      <c r="E42" s="173"/>
      <c r="F42" s="178"/>
      <c r="G42" s="178"/>
      <c r="H42" s="179"/>
      <c r="I42" s="178"/>
    </row>
    <row r="43" spans="1:9">
      <c r="A43" s="172" t="s">
        <v>220</v>
      </c>
      <c r="B43" s="163">
        <v>51951871</v>
      </c>
      <c r="C43" s="161"/>
      <c r="D43" s="163">
        <v>0</v>
      </c>
      <c r="E43" s="161"/>
      <c r="F43" s="163">
        <v>0</v>
      </c>
      <c r="G43" s="161"/>
      <c r="H43" s="164">
        <v>0</v>
      </c>
    </row>
    <row r="44" spans="1:9">
      <c r="A44" s="172" t="s">
        <v>209</v>
      </c>
      <c r="B44" s="164">
        <f>SUM(B43)</f>
        <v>51951871</v>
      </c>
      <c r="C44" s="162"/>
      <c r="D44" s="164">
        <f>SUM(D43)</f>
        <v>0</v>
      </c>
      <c r="E44" s="162"/>
      <c r="F44" s="164">
        <f>SUM(F43)</f>
        <v>0</v>
      </c>
      <c r="G44" s="161"/>
      <c r="H44" s="164">
        <f>SUM(H43)</f>
        <v>0</v>
      </c>
    </row>
    <row r="45" spans="1:9">
      <c r="H45" s="160"/>
    </row>
    <row r="46" spans="1:9" ht="13.5" thickBot="1">
      <c r="A46" s="157" t="s">
        <v>189</v>
      </c>
      <c r="B46" s="166">
        <f>+B14+B20-B38+B44</f>
        <v>51246410</v>
      </c>
      <c r="C46" s="167"/>
      <c r="D46" s="166">
        <f>+D14+D20-D38+D44</f>
        <v>15755110</v>
      </c>
      <c r="E46" s="167"/>
      <c r="F46" s="166">
        <f>SUM(F14,F20-F38,F44)</f>
        <v>13651000</v>
      </c>
      <c r="G46" s="167"/>
      <c r="H46" s="168">
        <f>SUM(H14,H20-H38,H44)</f>
        <v>1718000</v>
      </c>
    </row>
    <row r="47" spans="1:9" ht="13.5" thickTop="1"/>
    <row r="50" spans="2:2">
      <c r="B50" s="169"/>
    </row>
  </sheetData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scale="96" firstPageNumber="31" orientation="portrait" useFirstPageNumber="1" r:id="rId2"/>
  <headerFooter>
    <oddFooter>&amp;C- &amp;P -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sqref="A1:I1"/>
    </sheetView>
  </sheetViews>
  <sheetFormatPr defaultRowHeight="12.75"/>
  <cols>
    <col min="1" max="1" width="36.7109375" style="148" customWidth="1"/>
    <col min="2" max="2" width="12.7109375" style="148" customWidth="1"/>
    <col min="3" max="3" width="1.7109375" style="148" customWidth="1"/>
    <col min="4" max="4" width="12.7109375" style="148" customWidth="1"/>
    <col min="5" max="5" width="1.7109375" style="148" customWidth="1"/>
    <col min="6" max="6" width="12.42578125" style="148" bestFit="1" customWidth="1"/>
    <col min="7" max="7" width="1.7109375" style="148" customWidth="1"/>
    <col min="8" max="8" width="12.7109375" style="148" customWidth="1"/>
    <col min="9" max="9" width="1.7109375" style="148" customWidth="1"/>
    <col min="10" max="256" width="9.140625" style="148"/>
    <col min="257" max="257" width="36.7109375" style="148" customWidth="1"/>
    <col min="258" max="258" width="12.7109375" style="148" customWidth="1"/>
    <col min="259" max="259" width="1.7109375" style="148" customWidth="1"/>
    <col min="260" max="260" width="12.7109375" style="148" customWidth="1"/>
    <col min="261" max="261" width="1.7109375" style="148" customWidth="1"/>
    <col min="262" max="262" width="12.42578125" style="148" bestFit="1" customWidth="1"/>
    <col min="263" max="263" width="1.7109375" style="148" customWidth="1"/>
    <col min="264" max="264" width="12.7109375" style="148" customWidth="1"/>
    <col min="265" max="265" width="1.7109375" style="148" customWidth="1"/>
    <col min="266" max="512" width="9.140625" style="148"/>
    <col min="513" max="513" width="36.7109375" style="148" customWidth="1"/>
    <col min="514" max="514" width="12.7109375" style="148" customWidth="1"/>
    <col min="515" max="515" width="1.7109375" style="148" customWidth="1"/>
    <col min="516" max="516" width="12.7109375" style="148" customWidth="1"/>
    <col min="517" max="517" width="1.7109375" style="148" customWidth="1"/>
    <col min="518" max="518" width="12.42578125" style="148" bestFit="1" customWidth="1"/>
    <col min="519" max="519" width="1.7109375" style="148" customWidth="1"/>
    <col min="520" max="520" width="12.7109375" style="148" customWidth="1"/>
    <col min="521" max="521" width="1.7109375" style="148" customWidth="1"/>
    <col min="522" max="768" width="9.140625" style="148"/>
    <col min="769" max="769" width="36.7109375" style="148" customWidth="1"/>
    <col min="770" max="770" width="12.7109375" style="148" customWidth="1"/>
    <col min="771" max="771" width="1.7109375" style="148" customWidth="1"/>
    <col min="772" max="772" width="12.7109375" style="148" customWidth="1"/>
    <col min="773" max="773" width="1.7109375" style="148" customWidth="1"/>
    <col min="774" max="774" width="12.42578125" style="148" bestFit="1" customWidth="1"/>
    <col min="775" max="775" width="1.7109375" style="148" customWidth="1"/>
    <col min="776" max="776" width="12.7109375" style="148" customWidth="1"/>
    <col min="777" max="777" width="1.7109375" style="148" customWidth="1"/>
    <col min="778" max="1024" width="9.140625" style="148"/>
    <col min="1025" max="1025" width="36.7109375" style="148" customWidth="1"/>
    <col min="1026" max="1026" width="12.7109375" style="148" customWidth="1"/>
    <col min="1027" max="1027" width="1.7109375" style="148" customWidth="1"/>
    <col min="1028" max="1028" width="12.7109375" style="148" customWidth="1"/>
    <col min="1029" max="1029" width="1.7109375" style="148" customWidth="1"/>
    <col min="1030" max="1030" width="12.42578125" style="148" bestFit="1" customWidth="1"/>
    <col min="1031" max="1031" width="1.7109375" style="148" customWidth="1"/>
    <col min="1032" max="1032" width="12.7109375" style="148" customWidth="1"/>
    <col min="1033" max="1033" width="1.7109375" style="148" customWidth="1"/>
    <col min="1034" max="1280" width="9.140625" style="148"/>
    <col min="1281" max="1281" width="36.7109375" style="148" customWidth="1"/>
    <col min="1282" max="1282" width="12.7109375" style="148" customWidth="1"/>
    <col min="1283" max="1283" width="1.7109375" style="148" customWidth="1"/>
    <col min="1284" max="1284" width="12.7109375" style="148" customWidth="1"/>
    <col min="1285" max="1285" width="1.7109375" style="148" customWidth="1"/>
    <col min="1286" max="1286" width="12.42578125" style="148" bestFit="1" customWidth="1"/>
    <col min="1287" max="1287" width="1.7109375" style="148" customWidth="1"/>
    <col min="1288" max="1288" width="12.7109375" style="148" customWidth="1"/>
    <col min="1289" max="1289" width="1.7109375" style="148" customWidth="1"/>
    <col min="1290" max="1536" width="9.140625" style="148"/>
    <col min="1537" max="1537" width="36.7109375" style="148" customWidth="1"/>
    <col min="1538" max="1538" width="12.7109375" style="148" customWidth="1"/>
    <col min="1539" max="1539" width="1.7109375" style="148" customWidth="1"/>
    <col min="1540" max="1540" width="12.7109375" style="148" customWidth="1"/>
    <col min="1541" max="1541" width="1.7109375" style="148" customWidth="1"/>
    <col min="1542" max="1542" width="12.42578125" style="148" bestFit="1" customWidth="1"/>
    <col min="1543" max="1543" width="1.7109375" style="148" customWidth="1"/>
    <col min="1544" max="1544" width="12.7109375" style="148" customWidth="1"/>
    <col min="1545" max="1545" width="1.7109375" style="148" customWidth="1"/>
    <col min="1546" max="1792" width="9.140625" style="148"/>
    <col min="1793" max="1793" width="36.7109375" style="148" customWidth="1"/>
    <col min="1794" max="1794" width="12.7109375" style="148" customWidth="1"/>
    <col min="1795" max="1795" width="1.7109375" style="148" customWidth="1"/>
    <col min="1796" max="1796" width="12.7109375" style="148" customWidth="1"/>
    <col min="1797" max="1797" width="1.7109375" style="148" customWidth="1"/>
    <col min="1798" max="1798" width="12.42578125" style="148" bestFit="1" customWidth="1"/>
    <col min="1799" max="1799" width="1.7109375" style="148" customWidth="1"/>
    <col min="1800" max="1800" width="12.7109375" style="148" customWidth="1"/>
    <col min="1801" max="1801" width="1.7109375" style="148" customWidth="1"/>
    <col min="1802" max="2048" width="9.140625" style="148"/>
    <col min="2049" max="2049" width="36.7109375" style="148" customWidth="1"/>
    <col min="2050" max="2050" width="12.7109375" style="148" customWidth="1"/>
    <col min="2051" max="2051" width="1.7109375" style="148" customWidth="1"/>
    <col min="2052" max="2052" width="12.7109375" style="148" customWidth="1"/>
    <col min="2053" max="2053" width="1.7109375" style="148" customWidth="1"/>
    <col min="2054" max="2054" width="12.42578125" style="148" bestFit="1" customWidth="1"/>
    <col min="2055" max="2055" width="1.7109375" style="148" customWidth="1"/>
    <col min="2056" max="2056" width="12.7109375" style="148" customWidth="1"/>
    <col min="2057" max="2057" width="1.7109375" style="148" customWidth="1"/>
    <col min="2058" max="2304" width="9.140625" style="148"/>
    <col min="2305" max="2305" width="36.7109375" style="148" customWidth="1"/>
    <col min="2306" max="2306" width="12.7109375" style="148" customWidth="1"/>
    <col min="2307" max="2307" width="1.7109375" style="148" customWidth="1"/>
    <col min="2308" max="2308" width="12.7109375" style="148" customWidth="1"/>
    <col min="2309" max="2309" width="1.7109375" style="148" customWidth="1"/>
    <col min="2310" max="2310" width="12.42578125" style="148" bestFit="1" customWidth="1"/>
    <col min="2311" max="2311" width="1.7109375" style="148" customWidth="1"/>
    <col min="2312" max="2312" width="12.7109375" style="148" customWidth="1"/>
    <col min="2313" max="2313" width="1.7109375" style="148" customWidth="1"/>
    <col min="2314" max="2560" width="9.140625" style="148"/>
    <col min="2561" max="2561" width="36.7109375" style="148" customWidth="1"/>
    <col min="2562" max="2562" width="12.7109375" style="148" customWidth="1"/>
    <col min="2563" max="2563" width="1.7109375" style="148" customWidth="1"/>
    <col min="2564" max="2564" width="12.7109375" style="148" customWidth="1"/>
    <col min="2565" max="2565" width="1.7109375" style="148" customWidth="1"/>
    <col min="2566" max="2566" width="12.42578125" style="148" bestFit="1" customWidth="1"/>
    <col min="2567" max="2567" width="1.7109375" style="148" customWidth="1"/>
    <col min="2568" max="2568" width="12.7109375" style="148" customWidth="1"/>
    <col min="2569" max="2569" width="1.7109375" style="148" customWidth="1"/>
    <col min="2570" max="2816" width="9.140625" style="148"/>
    <col min="2817" max="2817" width="36.7109375" style="148" customWidth="1"/>
    <col min="2818" max="2818" width="12.7109375" style="148" customWidth="1"/>
    <col min="2819" max="2819" width="1.7109375" style="148" customWidth="1"/>
    <col min="2820" max="2820" width="12.7109375" style="148" customWidth="1"/>
    <col min="2821" max="2821" width="1.7109375" style="148" customWidth="1"/>
    <col min="2822" max="2822" width="12.42578125" style="148" bestFit="1" customWidth="1"/>
    <col min="2823" max="2823" width="1.7109375" style="148" customWidth="1"/>
    <col min="2824" max="2824" width="12.7109375" style="148" customWidth="1"/>
    <col min="2825" max="2825" width="1.7109375" style="148" customWidth="1"/>
    <col min="2826" max="3072" width="9.140625" style="148"/>
    <col min="3073" max="3073" width="36.7109375" style="148" customWidth="1"/>
    <col min="3074" max="3074" width="12.7109375" style="148" customWidth="1"/>
    <col min="3075" max="3075" width="1.7109375" style="148" customWidth="1"/>
    <col min="3076" max="3076" width="12.7109375" style="148" customWidth="1"/>
    <col min="3077" max="3077" width="1.7109375" style="148" customWidth="1"/>
    <col min="3078" max="3078" width="12.42578125" style="148" bestFit="1" customWidth="1"/>
    <col min="3079" max="3079" width="1.7109375" style="148" customWidth="1"/>
    <col min="3080" max="3080" width="12.7109375" style="148" customWidth="1"/>
    <col min="3081" max="3081" width="1.7109375" style="148" customWidth="1"/>
    <col min="3082" max="3328" width="9.140625" style="148"/>
    <col min="3329" max="3329" width="36.7109375" style="148" customWidth="1"/>
    <col min="3330" max="3330" width="12.7109375" style="148" customWidth="1"/>
    <col min="3331" max="3331" width="1.7109375" style="148" customWidth="1"/>
    <col min="3332" max="3332" width="12.7109375" style="148" customWidth="1"/>
    <col min="3333" max="3333" width="1.7109375" style="148" customWidth="1"/>
    <col min="3334" max="3334" width="12.42578125" style="148" bestFit="1" customWidth="1"/>
    <col min="3335" max="3335" width="1.7109375" style="148" customWidth="1"/>
    <col min="3336" max="3336" width="12.7109375" style="148" customWidth="1"/>
    <col min="3337" max="3337" width="1.7109375" style="148" customWidth="1"/>
    <col min="3338" max="3584" width="9.140625" style="148"/>
    <col min="3585" max="3585" width="36.7109375" style="148" customWidth="1"/>
    <col min="3586" max="3586" width="12.7109375" style="148" customWidth="1"/>
    <col min="3587" max="3587" width="1.7109375" style="148" customWidth="1"/>
    <col min="3588" max="3588" width="12.7109375" style="148" customWidth="1"/>
    <col min="3589" max="3589" width="1.7109375" style="148" customWidth="1"/>
    <col min="3590" max="3590" width="12.42578125" style="148" bestFit="1" customWidth="1"/>
    <col min="3591" max="3591" width="1.7109375" style="148" customWidth="1"/>
    <col min="3592" max="3592" width="12.7109375" style="148" customWidth="1"/>
    <col min="3593" max="3593" width="1.7109375" style="148" customWidth="1"/>
    <col min="3594" max="3840" width="9.140625" style="148"/>
    <col min="3841" max="3841" width="36.7109375" style="148" customWidth="1"/>
    <col min="3842" max="3842" width="12.7109375" style="148" customWidth="1"/>
    <col min="3843" max="3843" width="1.7109375" style="148" customWidth="1"/>
    <col min="3844" max="3844" width="12.7109375" style="148" customWidth="1"/>
    <col min="3845" max="3845" width="1.7109375" style="148" customWidth="1"/>
    <col min="3846" max="3846" width="12.42578125" style="148" bestFit="1" customWidth="1"/>
    <col min="3847" max="3847" width="1.7109375" style="148" customWidth="1"/>
    <col min="3848" max="3848" width="12.7109375" style="148" customWidth="1"/>
    <col min="3849" max="3849" width="1.7109375" style="148" customWidth="1"/>
    <col min="3850" max="4096" width="9.140625" style="148"/>
    <col min="4097" max="4097" width="36.7109375" style="148" customWidth="1"/>
    <col min="4098" max="4098" width="12.7109375" style="148" customWidth="1"/>
    <col min="4099" max="4099" width="1.7109375" style="148" customWidth="1"/>
    <col min="4100" max="4100" width="12.7109375" style="148" customWidth="1"/>
    <col min="4101" max="4101" width="1.7109375" style="148" customWidth="1"/>
    <col min="4102" max="4102" width="12.42578125" style="148" bestFit="1" customWidth="1"/>
    <col min="4103" max="4103" width="1.7109375" style="148" customWidth="1"/>
    <col min="4104" max="4104" width="12.7109375" style="148" customWidth="1"/>
    <col min="4105" max="4105" width="1.7109375" style="148" customWidth="1"/>
    <col min="4106" max="4352" width="9.140625" style="148"/>
    <col min="4353" max="4353" width="36.7109375" style="148" customWidth="1"/>
    <col min="4354" max="4354" width="12.7109375" style="148" customWidth="1"/>
    <col min="4355" max="4355" width="1.7109375" style="148" customWidth="1"/>
    <col min="4356" max="4356" width="12.7109375" style="148" customWidth="1"/>
    <col min="4357" max="4357" width="1.7109375" style="148" customWidth="1"/>
    <col min="4358" max="4358" width="12.42578125" style="148" bestFit="1" customWidth="1"/>
    <col min="4359" max="4359" width="1.7109375" style="148" customWidth="1"/>
    <col min="4360" max="4360" width="12.7109375" style="148" customWidth="1"/>
    <col min="4361" max="4361" width="1.7109375" style="148" customWidth="1"/>
    <col min="4362" max="4608" width="9.140625" style="148"/>
    <col min="4609" max="4609" width="36.7109375" style="148" customWidth="1"/>
    <col min="4610" max="4610" width="12.7109375" style="148" customWidth="1"/>
    <col min="4611" max="4611" width="1.7109375" style="148" customWidth="1"/>
    <col min="4612" max="4612" width="12.7109375" style="148" customWidth="1"/>
    <col min="4613" max="4613" width="1.7109375" style="148" customWidth="1"/>
    <col min="4614" max="4614" width="12.42578125" style="148" bestFit="1" customWidth="1"/>
    <col min="4615" max="4615" width="1.7109375" style="148" customWidth="1"/>
    <col min="4616" max="4616" width="12.7109375" style="148" customWidth="1"/>
    <col min="4617" max="4617" width="1.7109375" style="148" customWidth="1"/>
    <col min="4618" max="4864" width="9.140625" style="148"/>
    <col min="4865" max="4865" width="36.7109375" style="148" customWidth="1"/>
    <col min="4866" max="4866" width="12.7109375" style="148" customWidth="1"/>
    <col min="4867" max="4867" width="1.7109375" style="148" customWidth="1"/>
    <col min="4868" max="4868" width="12.7109375" style="148" customWidth="1"/>
    <col min="4869" max="4869" width="1.7109375" style="148" customWidth="1"/>
    <col min="4870" max="4870" width="12.42578125" style="148" bestFit="1" customWidth="1"/>
    <col min="4871" max="4871" width="1.7109375" style="148" customWidth="1"/>
    <col min="4872" max="4872" width="12.7109375" style="148" customWidth="1"/>
    <col min="4873" max="4873" width="1.7109375" style="148" customWidth="1"/>
    <col min="4874" max="5120" width="9.140625" style="148"/>
    <col min="5121" max="5121" width="36.7109375" style="148" customWidth="1"/>
    <col min="5122" max="5122" width="12.7109375" style="148" customWidth="1"/>
    <col min="5123" max="5123" width="1.7109375" style="148" customWidth="1"/>
    <col min="5124" max="5124" width="12.7109375" style="148" customWidth="1"/>
    <col min="5125" max="5125" width="1.7109375" style="148" customWidth="1"/>
    <col min="5126" max="5126" width="12.42578125" style="148" bestFit="1" customWidth="1"/>
    <col min="5127" max="5127" width="1.7109375" style="148" customWidth="1"/>
    <col min="5128" max="5128" width="12.7109375" style="148" customWidth="1"/>
    <col min="5129" max="5129" width="1.7109375" style="148" customWidth="1"/>
    <col min="5130" max="5376" width="9.140625" style="148"/>
    <col min="5377" max="5377" width="36.7109375" style="148" customWidth="1"/>
    <col min="5378" max="5378" width="12.7109375" style="148" customWidth="1"/>
    <col min="5379" max="5379" width="1.7109375" style="148" customWidth="1"/>
    <col min="5380" max="5380" width="12.7109375" style="148" customWidth="1"/>
    <col min="5381" max="5381" width="1.7109375" style="148" customWidth="1"/>
    <col min="5382" max="5382" width="12.42578125" style="148" bestFit="1" customWidth="1"/>
    <col min="5383" max="5383" width="1.7109375" style="148" customWidth="1"/>
    <col min="5384" max="5384" width="12.7109375" style="148" customWidth="1"/>
    <col min="5385" max="5385" width="1.7109375" style="148" customWidth="1"/>
    <col min="5386" max="5632" width="9.140625" style="148"/>
    <col min="5633" max="5633" width="36.7109375" style="148" customWidth="1"/>
    <col min="5634" max="5634" width="12.7109375" style="148" customWidth="1"/>
    <col min="5635" max="5635" width="1.7109375" style="148" customWidth="1"/>
    <col min="5636" max="5636" width="12.7109375" style="148" customWidth="1"/>
    <col min="5637" max="5637" width="1.7109375" style="148" customWidth="1"/>
    <col min="5638" max="5638" width="12.42578125" style="148" bestFit="1" customWidth="1"/>
    <col min="5639" max="5639" width="1.7109375" style="148" customWidth="1"/>
    <col min="5640" max="5640" width="12.7109375" style="148" customWidth="1"/>
    <col min="5641" max="5641" width="1.7109375" style="148" customWidth="1"/>
    <col min="5642" max="5888" width="9.140625" style="148"/>
    <col min="5889" max="5889" width="36.7109375" style="148" customWidth="1"/>
    <col min="5890" max="5890" width="12.7109375" style="148" customWidth="1"/>
    <col min="5891" max="5891" width="1.7109375" style="148" customWidth="1"/>
    <col min="5892" max="5892" width="12.7109375" style="148" customWidth="1"/>
    <col min="5893" max="5893" width="1.7109375" style="148" customWidth="1"/>
    <col min="5894" max="5894" width="12.42578125" style="148" bestFit="1" customWidth="1"/>
    <col min="5895" max="5895" width="1.7109375" style="148" customWidth="1"/>
    <col min="5896" max="5896" width="12.7109375" style="148" customWidth="1"/>
    <col min="5897" max="5897" width="1.7109375" style="148" customWidth="1"/>
    <col min="5898" max="6144" width="9.140625" style="148"/>
    <col min="6145" max="6145" width="36.7109375" style="148" customWidth="1"/>
    <col min="6146" max="6146" width="12.7109375" style="148" customWidth="1"/>
    <col min="6147" max="6147" width="1.7109375" style="148" customWidth="1"/>
    <col min="6148" max="6148" width="12.7109375" style="148" customWidth="1"/>
    <col min="6149" max="6149" width="1.7109375" style="148" customWidth="1"/>
    <col min="6150" max="6150" width="12.42578125" style="148" bestFit="1" customWidth="1"/>
    <col min="6151" max="6151" width="1.7109375" style="148" customWidth="1"/>
    <col min="6152" max="6152" width="12.7109375" style="148" customWidth="1"/>
    <col min="6153" max="6153" width="1.7109375" style="148" customWidth="1"/>
    <col min="6154" max="6400" width="9.140625" style="148"/>
    <col min="6401" max="6401" width="36.7109375" style="148" customWidth="1"/>
    <col min="6402" max="6402" width="12.7109375" style="148" customWidth="1"/>
    <col min="6403" max="6403" width="1.7109375" style="148" customWidth="1"/>
    <col min="6404" max="6404" width="12.7109375" style="148" customWidth="1"/>
    <col min="6405" max="6405" width="1.7109375" style="148" customWidth="1"/>
    <col min="6406" max="6406" width="12.42578125" style="148" bestFit="1" customWidth="1"/>
    <col min="6407" max="6407" width="1.7109375" style="148" customWidth="1"/>
    <col min="6408" max="6408" width="12.7109375" style="148" customWidth="1"/>
    <col min="6409" max="6409" width="1.7109375" style="148" customWidth="1"/>
    <col min="6410" max="6656" width="9.140625" style="148"/>
    <col min="6657" max="6657" width="36.7109375" style="148" customWidth="1"/>
    <col min="6658" max="6658" width="12.7109375" style="148" customWidth="1"/>
    <col min="6659" max="6659" width="1.7109375" style="148" customWidth="1"/>
    <col min="6660" max="6660" width="12.7109375" style="148" customWidth="1"/>
    <col min="6661" max="6661" width="1.7109375" style="148" customWidth="1"/>
    <col min="6662" max="6662" width="12.42578125" style="148" bestFit="1" customWidth="1"/>
    <col min="6663" max="6663" width="1.7109375" style="148" customWidth="1"/>
    <col min="6664" max="6664" width="12.7109375" style="148" customWidth="1"/>
    <col min="6665" max="6665" width="1.7109375" style="148" customWidth="1"/>
    <col min="6666" max="6912" width="9.140625" style="148"/>
    <col min="6913" max="6913" width="36.7109375" style="148" customWidth="1"/>
    <col min="6914" max="6914" width="12.7109375" style="148" customWidth="1"/>
    <col min="6915" max="6915" width="1.7109375" style="148" customWidth="1"/>
    <col min="6916" max="6916" width="12.7109375" style="148" customWidth="1"/>
    <col min="6917" max="6917" width="1.7109375" style="148" customWidth="1"/>
    <col min="6918" max="6918" width="12.42578125" style="148" bestFit="1" customWidth="1"/>
    <col min="6919" max="6919" width="1.7109375" style="148" customWidth="1"/>
    <col min="6920" max="6920" width="12.7109375" style="148" customWidth="1"/>
    <col min="6921" max="6921" width="1.7109375" style="148" customWidth="1"/>
    <col min="6922" max="7168" width="9.140625" style="148"/>
    <col min="7169" max="7169" width="36.7109375" style="148" customWidth="1"/>
    <col min="7170" max="7170" width="12.7109375" style="148" customWidth="1"/>
    <col min="7171" max="7171" width="1.7109375" style="148" customWidth="1"/>
    <col min="7172" max="7172" width="12.7109375" style="148" customWidth="1"/>
    <col min="7173" max="7173" width="1.7109375" style="148" customWidth="1"/>
    <col min="7174" max="7174" width="12.42578125" style="148" bestFit="1" customWidth="1"/>
    <col min="7175" max="7175" width="1.7109375" style="148" customWidth="1"/>
    <col min="7176" max="7176" width="12.7109375" style="148" customWidth="1"/>
    <col min="7177" max="7177" width="1.7109375" style="148" customWidth="1"/>
    <col min="7178" max="7424" width="9.140625" style="148"/>
    <col min="7425" max="7425" width="36.7109375" style="148" customWidth="1"/>
    <col min="7426" max="7426" width="12.7109375" style="148" customWidth="1"/>
    <col min="7427" max="7427" width="1.7109375" style="148" customWidth="1"/>
    <col min="7428" max="7428" width="12.7109375" style="148" customWidth="1"/>
    <col min="7429" max="7429" width="1.7109375" style="148" customWidth="1"/>
    <col min="7430" max="7430" width="12.42578125" style="148" bestFit="1" customWidth="1"/>
    <col min="7431" max="7431" width="1.7109375" style="148" customWidth="1"/>
    <col min="7432" max="7432" width="12.7109375" style="148" customWidth="1"/>
    <col min="7433" max="7433" width="1.7109375" style="148" customWidth="1"/>
    <col min="7434" max="7680" width="9.140625" style="148"/>
    <col min="7681" max="7681" width="36.7109375" style="148" customWidth="1"/>
    <col min="7682" max="7682" width="12.7109375" style="148" customWidth="1"/>
    <col min="7683" max="7683" width="1.7109375" style="148" customWidth="1"/>
    <col min="7684" max="7684" width="12.7109375" style="148" customWidth="1"/>
    <col min="7685" max="7685" width="1.7109375" style="148" customWidth="1"/>
    <col min="7686" max="7686" width="12.42578125" style="148" bestFit="1" customWidth="1"/>
    <col min="7687" max="7687" width="1.7109375" style="148" customWidth="1"/>
    <col min="7688" max="7688" width="12.7109375" style="148" customWidth="1"/>
    <col min="7689" max="7689" width="1.7109375" style="148" customWidth="1"/>
    <col min="7690" max="7936" width="9.140625" style="148"/>
    <col min="7937" max="7937" width="36.7109375" style="148" customWidth="1"/>
    <col min="7938" max="7938" width="12.7109375" style="148" customWidth="1"/>
    <col min="7939" max="7939" width="1.7109375" style="148" customWidth="1"/>
    <col min="7940" max="7940" width="12.7109375" style="148" customWidth="1"/>
    <col min="7941" max="7941" width="1.7109375" style="148" customWidth="1"/>
    <col min="7942" max="7942" width="12.42578125" style="148" bestFit="1" customWidth="1"/>
    <col min="7943" max="7943" width="1.7109375" style="148" customWidth="1"/>
    <col min="7944" max="7944" width="12.7109375" style="148" customWidth="1"/>
    <col min="7945" max="7945" width="1.7109375" style="148" customWidth="1"/>
    <col min="7946" max="8192" width="9.140625" style="148"/>
    <col min="8193" max="8193" width="36.7109375" style="148" customWidth="1"/>
    <col min="8194" max="8194" width="12.7109375" style="148" customWidth="1"/>
    <col min="8195" max="8195" width="1.7109375" style="148" customWidth="1"/>
    <col min="8196" max="8196" width="12.7109375" style="148" customWidth="1"/>
    <col min="8197" max="8197" width="1.7109375" style="148" customWidth="1"/>
    <col min="8198" max="8198" width="12.42578125" style="148" bestFit="1" customWidth="1"/>
    <col min="8199" max="8199" width="1.7109375" style="148" customWidth="1"/>
    <col min="8200" max="8200" width="12.7109375" style="148" customWidth="1"/>
    <col min="8201" max="8201" width="1.7109375" style="148" customWidth="1"/>
    <col min="8202" max="8448" width="9.140625" style="148"/>
    <col min="8449" max="8449" width="36.7109375" style="148" customWidth="1"/>
    <col min="8450" max="8450" width="12.7109375" style="148" customWidth="1"/>
    <col min="8451" max="8451" width="1.7109375" style="148" customWidth="1"/>
    <col min="8452" max="8452" width="12.7109375" style="148" customWidth="1"/>
    <col min="8453" max="8453" width="1.7109375" style="148" customWidth="1"/>
    <col min="8454" max="8454" width="12.42578125" style="148" bestFit="1" customWidth="1"/>
    <col min="8455" max="8455" width="1.7109375" style="148" customWidth="1"/>
    <col min="8456" max="8456" width="12.7109375" style="148" customWidth="1"/>
    <col min="8457" max="8457" width="1.7109375" style="148" customWidth="1"/>
    <col min="8458" max="8704" width="9.140625" style="148"/>
    <col min="8705" max="8705" width="36.7109375" style="148" customWidth="1"/>
    <col min="8706" max="8706" width="12.7109375" style="148" customWidth="1"/>
    <col min="8707" max="8707" width="1.7109375" style="148" customWidth="1"/>
    <col min="8708" max="8708" width="12.7109375" style="148" customWidth="1"/>
    <col min="8709" max="8709" width="1.7109375" style="148" customWidth="1"/>
    <col min="8710" max="8710" width="12.42578125" style="148" bestFit="1" customWidth="1"/>
    <col min="8711" max="8711" width="1.7109375" style="148" customWidth="1"/>
    <col min="8712" max="8712" width="12.7109375" style="148" customWidth="1"/>
    <col min="8713" max="8713" width="1.7109375" style="148" customWidth="1"/>
    <col min="8714" max="8960" width="9.140625" style="148"/>
    <col min="8961" max="8961" width="36.7109375" style="148" customWidth="1"/>
    <col min="8962" max="8962" width="12.7109375" style="148" customWidth="1"/>
    <col min="8963" max="8963" width="1.7109375" style="148" customWidth="1"/>
    <col min="8964" max="8964" width="12.7109375" style="148" customWidth="1"/>
    <col min="8965" max="8965" width="1.7109375" style="148" customWidth="1"/>
    <col min="8966" max="8966" width="12.42578125" style="148" bestFit="1" customWidth="1"/>
    <col min="8967" max="8967" width="1.7109375" style="148" customWidth="1"/>
    <col min="8968" max="8968" width="12.7109375" style="148" customWidth="1"/>
    <col min="8969" max="8969" width="1.7109375" style="148" customWidth="1"/>
    <col min="8970" max="9216" width="9.140625" style="148"/>
    <col min="9217" max="9217" width="36.7109375" style="148" customWidth="1"/>
    <col min="9218" max="9218" width="12.7109375" style="148" customWidth="1"/>
    <col min="9219" max="9219" width="1.7109375" style="148" customWidth="1"/>
    <col min="9220" max="9220" width="12.7109375" style="148" customWidth="1"/>
    <col min="9221" max="9221" width="1.7109375" style="148" customWidth="1"/>
    <col min="9222" max="9222" width="12.42578125" style="148" bestFit="1" customWidth="1"/>
    <col min="9223" max="9223" width="1.7109375" style="148" customWidth="1"/>
    <col min="9224" max="9224" width="12.7109375" style="148" customWidth="1"/>
    <col min="9225" max="9225" width="1.7109375" style="148" customWidth="1"/>
    <col min="9226" max="9472" width="9.140625" style="148"/>
    <col min="9473" max="9473" width="36.7109375" style="148" customWidth="1"/>
    <col min="9474" max="9474" width="12.7109375" style="148" customWidth="1"/>
    <col min="9475" max="9475" width="1.7109375" style="148" customWidth="1"/>
    <col min="9476" max="9476" width="12.7109375" style="148" customWidth="1"/>
    <col min="9477" max="9477" width="1.7109375" style="148" customWidth="1"/>
    <col min="9478" max="9478" width="12.42578125" style="148" bestFit="1" customWidth="1"/>
    <col min="9479" max="9479" width="1.7109375" style="148" customWidth="1"/>
    <col min="9480" max="9480" width="12.7109375" style="148" customWidth="1"/>
    <col min="9481" max="9481" width="1.7109375" style="148" customWidth="1"/>
    <col min="9482" max="9728" width="9.140625" style="148"/>
    <col min="9729" max="9729" width="36.7109375" style="148" customWidth="1"/>
    <col min="9730" max="9730" width="12.7109375" style="148" customWidth="1"/>
    <col min="9731" max="9731" width="1.7109375" style="148" customWidth="1"/>
    <col min="9732" max="9732" width="12.7109375" style="148" customWidth="1"/>
    <col min="9733" max="9733" width="1.7109375" style="148" customWidth="1"/>
    <col min="9734" max="9734" width="12.42578125" style="148" bestFit="1" customWidth="1"/>
    <col min="9735" max="9735" width="1.7109375" style="148" customWidth="1"/>
    <col min="9736" max="9736" width="12.7109375" style="148" customWidth="1"/>
    <col min="9737" max="9737" width="1.7109375" style="148" customWidth="1"/>
    <col min="9738" max="9984" width="9.140625" style="148"/>
    <col min="9985" max="9985" width="36.7109375" style="148" customWidth="1"/>
    <col min="9986" max="9986" width="12.7109375" style="148" customWidth="1"/>
    <col min="9987" max="9987" width="1.7109375" style="148" customWidth="1"/>
    <col min="9988" max="9988" width="12.7109375" style="148" customWidth="1"/>
    <col min="9989" max="9989" width="1.7109375" style="148" customWidth="1"/>
    <col min="9990" max="9990" width="12.42578125" style="148" bestFit="1" customWidth="1"/>
    <col min="9991" max="9991" width="1.7109375" style="148" customWidth="1"/>
    <col min="9992" max="9992" width="12.7109375" style="148" customWidth="1"/>
    <col min="9993" max="9993" width="1.7109375" style="148" customWidth="1"/>
    <col min="9994" max="10240" width="9.140625" style="148"/>
    <col min="10241" max="10241" width="36.7109375" style="148" customWidth="1"/>
    <col min="10242" max="10242" width="12.7109375" style="148" customWidth="1"/>
    <col min="10243" max="10243" width="1.7109375" style="148" customWidth="1"/>
    <col min="10244" max="10244" width="12.7109375" style="148" customWidth="1"/>
    <col min="10245" max="10245" width="1.7109375" style="148" customWidth="1"/>
    <col min="10246" max="10246" width="12.42578125" style="148" bestFit="1" customWidth="1"/>
    <col min="10247" max="10247" width="1.7109375" style="148" customWidth="1"/>
    <col min="10248" max="10248" width="12.7109375" style="148" customWidth="1"/>
    <col min="10249" max="10249" width="1.7109375" style="148" customWidth="1"/>
    <col min="10250" max="10496" width="9.140625" style="148"/>
    <col min="10497" max="10497" width="36.7109375" style="148" customWidth="1"/>
    <col min="10498" max="10498" width="12.7109375" style="148" customWidth="1"/>
    <col min="10499" max="10499" width="1.7109375" style="148" customWidth="1"/>
    <col min="10500" max="10500" width="12.7109375" style="148" customWidth="1"/>
    <col min="10501" max="10501" width="1.7109375" style="148" customWidth="1"/>
    <col min="10502" max="10502" width="12.42578125" style="148" bestFit="1" customWidth="1"/>
    <col min="10503" max="10503" width="1.7109375" style="148" customWidth="1"/>
    <col min="10504" max="10504" width="12.7109375" style="148" customWidth="1"/>
    <col min="10505" max="10505" width="1.7109375" style="148" customWidth="1"/>
    <col min="10506" max="10752" width="9.140625" style="148"/>
    <col min="10753" max="10753" width="36.7109375" style="148" customWidth="1"/>
    <col min="10754" max="10754" width="12.7109375" style="148" customWidth="1"/>
    <col min="10755" max="10755" width="1.7109375" style="148" customWidth="1"/>
    <col min="10756" max="10756" width="12.7109375" style="148" customWidth="1"/>
    <col min="10757" max="10757" width="1.7109375" style="148" customWidth="1"/>
    <col min="10758" max="10758" width="12.42578125" style="148" bestFit="1" customWidth="1"/>
    <col min="10759" max="10759" width="1.7109375" style="148" customWidth="1"/>
    <col min="10760" max="10760" width="12.7109375" style="148" customWidth="1"/>
    <col min="10761" max="10761" width="1.7109375" style="148" customWidth="1"/>
    <col min="10762" max="11008" width="9.140625" style="148"/>
    <col min="11009" max="11009" width="36.7109375" style="148" customWidth="1"/>
    <col min="11010" max="11010" width="12.7109375" style="148" customWidth="1"/>
    <col min="11011" max="11011" width="1.7109375" style="148" customWidth="1"/>
    <col min="11012" max="11012" width="12.7109375" style="148" customWidth="1"/>
    <col min="11013" max="11013" width="1.7109375" style="148" customWidth="1"/>
    <col min="11014" max="11014" width="12.42578125" style="148" bestFit="1" customWidth="1"/>
    <col min="11015" max="11015" width="1.7109375" style="148" customWidth="1"/>
    <col min="11016" max="11016" width="12.7109375" style="148" customWidth="1"/>
    <col min="11017" max="11017" width="1.7109375" style="148" customWidth="1"/>
    <col min="11018" max="11264" width="9.140625" style="148"/>
    <col min="11265" max="11265" width="36.7109375" style="148" customWidth="1"/>
    <col min="11266" max="11266" width="12.7109375" style="148" customWidth="1"/>
    <col min="11267" max="11267" width="1.7109375" style="148" customWidth="1"/>
    <col min="11268" max="11268" width="12.7109375" style="148" customWidth="1"/>
    <col min="11269" max="11269" width="1.7109375" style="148" customWidth="1"/>
    <col min="11270" max="11270" width="12.42578125" style="148" bestFit="1" customWidth="1"/>
    <col min="11271" max="11271" width="1.7109375" style="148" customWidth="1"/>
    <col min="11272" max="11272" width="12.7109375" style="148" customWidth="1"/>
    <col min="11273" max="11273" width="1.7109375" style="148" customWidth="1"/>
    <col min="11274" max="11520" width="9.140625" style="148"/>
    <col min="11521" max="11521" width="36.7109375" style="148" customWidth="1"/>
    <col min="11522" max="11522" width="12.7109375" style="148" customWidth="1"/>
    <col min="11523" max="11523" width="1.7109375" style="148" customWidth="1"/>
    <col min="11524" max="11524" width="12.7109375" style="148" customWidth="1"/>
    <col min="11525" max="11525" width="1.7109375" style="148" customWidth="1"/>
    <col min="11526" max="11526" width="12.42578125" style="148" bestFit="1" customWidth="1"/>
    <col min="11527" max="11527" width="1.7109375" style="148" customWidth="1"/>
    <col min="11528" max="11528" width="12.7109375" style="148" customWidth="1"/>
    <col min="11529" max="11529" width="1.7109375" style="148" customWidth="1"/>
    <col min="11530" max="11776" width="9.140625" style="148"/>
    <col min="11777" max="11777" width="36.7109375" style="148" customWidth="1"/>
    <col min="11778" max="11778" width="12.7109375" style="148" customWidth="1"/>
    <col min="11779" max="11779" width="1.7109375" style="148" customWidth="1"/>
    <col min="11780" max="11780" width="12.7109375" style="148" customWidth="1"/>
    <col min="11781" max="11781" width="1.7109375" style="148" customWidth="1"/>
    <col min="11782" max="11782" width="12.42578125" style="148" bestFit="1" customWidth="1"/>
    <col min="11783" max="11783" width="1.7109375" style="148" customWidth="1"/>
    <col min="11784" max="11784" width="12.7109375" style="148" customWidth="1"/>
    <col min="11785" max="11785" width="1.7109375" style="148" customWidth="1"/>
    <col min="11786" max="12032" width="9.140625" style="148"/>
    <col min="12033" max="12033" width="36.7109375" style="148" customWidth="1"/>
    <col min="12034" max="12034" width="12.7109375" style="148" customWidth="1"/>
    <col min="12035" max="12035" width="1.7109375" style="148" customWidth="1"/>
    <col min="12036" max="12036" width="12.7109375" style="148" customWidth="1"/>
    <col min="12037" max="12037" width="1.7109375" style="148" customWidth="1"/>
    <col min="12038" max="12038" width="12.42578125" style="148" bestFit="1" customWidth="1"/>
    <col min="12039" max="12039" width="1.7109375" style="148" customWidth="1"/>
    <col min="12040" max="12040" width="12.7109375" style="148" customWidth="1"/>
    <col min="12041" max="12041" width="1.7109375" style="148" customWidth="1"/>
    <col min="12042" max="12288" width="9.140625" style="148"/>
    <col min="12289" max="12289" width="36.7109375" style="148" customWidth="1"/>
    <col min="12290" max="12290" width="12.7109375" style="148" customWidth="1"/>
    <col min="12291" max="12291" width="1.7109375" style="148" customWidth="1"/>
    <col min="12292" max="12292" width="12.7109375" style="148" customWidth="1"/>
    <col min="12293" max="12293" width="1.7109375" style="148" customWidth="1"/>
    <col min="12294" max="12294" width="12.42578125" style="148" bestFit="1" customWidth="1"/>
    <col min="12295" max="12295" width="1.7109375" style="148" customWidth="1"/>
    <col min="12296" max="12296" width="12.7109375" style="148" customWidth="1"/>
    <col min="12297" max="12297" width="1.7109375" style="148" customWidth="1"/>
    <col min="12298" max="12544" width="9.140625" style="148"/>
    <col min="12545" max="12545" width="36.7109375" style="148" customWidth="1"/>
    <col min="12546" max="12546" width="12.7109375" style="148" customWidth="1"/>
    <col min="12547" max="12547" width="1.7109375" style="148" customWidth="1"/>
    <col min="12548" max="12548" width="12.7109375" style="148" customWidth="1"/>
    <col min="12549" max="12549" width="1.7109375" style="148" customWidth="1"/>
    <col min="12550" max="12550" width="12.42578125" style="148" bestFit="1" customWidth="1"/>
    <col min="12551" max="12551" width="1.7109375" style="148" customWidth="1"/>
    <col min="12552" max="12552" width="12.7109375" style="148" customWidth="1"/>
    <col min="12553" max="12553" width="1.7109375" style="148" customWidth="1"/>
    <col min="12554" max="12800" width="9.140625" style="148"/>
    <col min="12801" max="12801" width="36.7109375" style="148" customWidth="1"/>
    <col min="12802" max="12802" width="12.7109375" style="148" customWidth="1"/>
    <col min="12803" max="12803" width="1.7109375" style="148" customWidth="1"/>
    <col min="12804" max="12804" width="12.7109375" style="148" customWidth="1"/>
    <col min="12805" max="12805" width="1.7109375" style="148" customWidth="1"/>
    <col min="12806" max="12806" width="12.42578125" style="148" bestFit="1" customWidth="1"/>
    <col min="12807" max="12807" width="1.7109375" style="148" customWidth="1"/>
    <col min="12808" max="12808" width="12.7109375" style="148" customWidth="1"/>
    <col min="12809" max="12809" width="1.7109375" style="148" customWidth="1"/>
    <col min="12810" max="13056" width="9.140625" style="148"/>
    <col min="13057" max="13057" width="36.7109375" style="148" customWidth="1"/>
    <col min="13058" max="13058" width="12.7109375" style="148" customWidth="1"/>
    <col min="13059" max="13059" width="1.7109375" style="148" customWidth="1"/>
    <col min="13060" max="13060" width="12.7109375" style="148" customWidth="1"/>
    <col min="13061" max="13061" width="1.7109375" style="148" customWidth="1"/>
    <col min="13062" max="13062" width="12.42578125" style="148" bestFit="1" customWidth="1"/>
    <col min="13063" max="13063" width="1.7109375" style="148" customWidth="1"/>
    <col min="13064" max="13064" width="12.7109375" style="148" customWidth="1"/>
    <col min="13065" max="13065" width="1.7109375" style="148" customWidth="1"/>
    <col min="13066" max="13312" width="9.140625" style="148"/>
    <col min="13313" max="13313" width="36.7109375" style="148" customWidth="1"/>
    <col min="13314" max="13314" width="12.7109375" style="148" customWidth="1"/>
    <col min="13315" max="13315" width="1.7109375" style="148" customWidth="1"/>
    <col min="13316" max="13316" width="12.7109375" style="148" customWidth="1"/>
    <col min="13317" max="13317" width="1.7109375" style="148" customWidth="1"/>
    <col min="13318" max="13318" width="12.42578125" style="148" bestFit="1" customWidth="1"/>
    <col min="13319" max="13319" width="1.7109375" style="148" customWidth="1"/>
    <col min="13320" max="13320" width="12.7109375" style="148" customWidth="1"/>
    <col min="13321" max="13321" width="1.7109375" style="148" customWidth="1"/>
    <col min="13322" max="13568" width="9.140625" style="148"/>
    <col min="13569" max="13569" width="36.7109375" style="148" customWidth="1"/>
    <col min="13570" max="13570" width="12.7109375" style="148" customWidth="1"/>
    <col min="13571" max="13571" width="1.7109375" style="148" customWidth="1"/>
    <col min="13572" max="13572" width="12.7109375" style="148" customWidth="1"/>
    <col min="13573" max="13573" width="1.7109375" style="148" customWidth="1"/>
    <col min="13574" max="13574" width="12.42578125" style="148" bestFit="1" customWidth="1"/>
    <col min="13575" max="13575" width="1.7109375" style="148" customWidth="1"/>
    <col min="13576" max="13576" width="12.7109375" style="148" customWidth="1"/>
    <col min="13577" max="13577" width="1.7109375" style="148" customWidth="1"/>
    <col min="13578" max="13824" width="9.140625" style="148"/>
    <col min="13825" max="13825" width="36.7109375" style="148" customWidth="1"/>
    <col min="13826" max="13826" width="12.7109375" style="148" customWidth="1"/>
    <col min="13827" max="13827" width="1.7109375" style="148" customWidth="1"/>
    <col min="13828" max="13828" width="12.7109375" style="148" customWidth="1"/>
    <col min="13829" max="13829" width="1.7109375" style="148" customWidth="1"/>
    <col min="13830" max="13830" width="12.42578125" style="148" bestFit="1" customWidth="1"/>
    <col min="13831" max="13831" width="1.7109375" style="148" customWidth="1"/>
    <col min="13832" max="13832" width="12.7109375" style="148" customWidth="1"/>
    <col min="13833" max="13833" width="1.7109375" style="148" customWidth="1"/>
    <col min="13834" max="14080" width="9.140625" style="148"/>
    <col min="14081" max="14081" width="36.7109375" style="148" customWidth="1"/>
    <col min="14082" max="14082" width="12.7109375" style="148" customWidth="1"/>
    <col min="14083" max="14083" width="1.7109375" style="148" customWidth="1"/>
    <col min="14084" max="14084" width="12.7109375" style="148" customWidth="1"/>
    <col min="14085" max="14085" width="1.7109375" style="148" customWidth="1"/>
    <col min="14086" max="14086" width="12.42578125" style="148" bestFit="1" customWidth="1"/>
    <col min="14087" max="14087" width="1.7109375" style="148" customWidth="1"/>
    <col min="14088" max="14088" width="12.7109375" style="148" customWidth="1"/>
    <col min="14089" max="14089" width="1.7109375" style="148" customWidth="1"/>
    <col min="14090" max="14336" width="9.140625" style="148"/>
    <col min="14337" max="14337" width="36.7109375" style="148" customWidth="1"/>
    <col min="14338" max="14338" width="12.7109375" style="148" customWidth="1"/>
    <col min="14339" max="14339" width="1.7109375" style="148" customWidth="1"/>
    <col min="14340" max="14340" width="12.7109375" style="148" customWidth="1"/>
    <col min="14341" max="14341" width="1.7109375" style="148" customWidth="1"/>
    <col min="14342" max="14342" width="12.42578125" style="148" bestFit="1" customWidth="1"/>
    <col min="14343" max="14343" width="1.7109375" style="148" customWidth="1"/>
    <col min="14344" max="14344" width="12.7109375" style="148" customWidth="1"/>
    <col min="14345" max="14345" width="1.7109375" style="148" customWidth="1"/>
    <col min="14346" max="14592" width="9.140625" style="148"/>
    <col min="14593" max="14593" width="36.7109375" style="148" customWidth="1"/>
    <col min="14594" max="14594" width="12.7109375" style="148" customWidth="1"/>
    <col min="14595" max="14595" width="1.7109375" style="148" customWidth="1"/>
    <col min="14596" max="14596" width="12.7109375" style="148" customWidth="1"/>
    <col min="14597" max="14597" width="1.7109375" style="148" customWidth="1"/>
    <col min="14598" max="14598" width="12.42578125" style="148" bestFit="1" customWidth="1"/>
    <col min="14599" max="14599" width="1.7109375" style="148" customWidth="1"/>
    <col min="14600" max="14600" width="12.7109375" style="148" customWidth="1"/>
    <col min="14601" max="14601" width="1.7109375" style="148" customWidth="1"/>
    <col min="14602" max="14848" width="9.140625" style="148"/>
    <col min="14849" max="14849" width="36.7109375" style="148" customWidth="1"/>
    <col min="14850" max="14850" width="12.7109375" style="148" customWidth="1"/>
    <col min="14851" max="14851" width="1.7109375" style="148" customWidth="1"/>
    <col min="14852" max="14852" width="12.7109375" style="148" customWidth="1"/>
    <col min="14853" max="14853" width="1.7109375" style="148" customWidth="1"/>
    <col min="14854" max="14854" width="12.42578125" style="148" bestFit="1" customWidth="1"/>
    <col min="14855" max="14855" width="1.7109375" style="148" customWidth="1"/>
    <col min="14856" max="14856" width="12.7109375" style="148" customWidth="1"/>
    <col min="14857" max="14857" width="1.7109375" style="148" customWidth="1"/>
    <col min="14858" max="15104" width="9.140625" style="148"/>
    <col min="15105" max="15105" width="36.7109375" style="148" customWidth="1"/>
    <col min="15106" max="15106" width="12.7109375" style="148" customWidth="1"/>
    <col min="15107" max="15107" width="1.7109375" style="148" customWidth="1"/>
    <col min="15108" max="15108" width="12.7109375" style="148" customWidth="1"/>
    <col min="15109" max="15109" width="1.7109375" style="148" customWidth="1"/>
    <col min="15110" max="15110" width="12.42578125" style="148" bestFit="1" customWidth="1"/>
    <col min="15111" max="15111" width="1.7109375" style="148" customWidth="1"/>
    <col min="15112" max="15112" width="12.7109375" style="148" customWidth="1"/>
    <col min="15113" max="15113" width="1.7109375" style="148" customWidth="1"/>
    <col min="15114" max="15360" width="9.140625" style="148"/>
    <col min="15361" max="15361" width="36.7109375" style="148" customWidth="1"/>
    <col min="15362" max="15362" width="12.7109375" style="148" customWidth="1"/>
    <col min="15363" max="15363" width="1.7109375" style="148" customWidth="1"/>
    <col min="15364" max="15364" width="12.7109375" style="148" customWidth="1"/>
    <col min="15365" max="15365" width="1.7109375" style="148" customWidth="1"/>
    <col min="15366" max="15366" width="12.42578125" style="148" bestFit="1" customWidth="1"/>
    <col min="15367" max="15367" width="1.7109375" style="148" customWidth="1"/>
    <col min="15368" max="15368" width="12.7109375" style="148" customWidth="1"/>
    <col min="15369" max="15369" width="1.7109375" style="148" customWidth="1"/>
    <col min="15370" max="15616" width="9.140625" style="148"/>
    <col min="15617" max="15617" width="36.7109375" style="148" customWidth="1"/>
    <col min="15618" max="15618" width="12.7109375" style="148" customWidth="1"/>
    <col min="15619" max="15619" width="1.7109375" style="148" customWidth="1"/>
    <col min="15620" max="15620" width="12.7109375" style="148" customWidth="1"/>
    <col min="15621" max="15621" width="1.7109375" style="148" customWidth="1"/>
    <col min="15622" max="15622" width="12.42578125" style="148" bestFit="1" customWidth="1"/>
    <col min="15623" max="15623" width="1.7109375" style="148" customWidth="1"/>
    <col min="15624" max="15624" width="12.7109375" style="148" customWidth="1"/>
    <col min="15625" max="15625" width="1.7109375" style="148" customWidth="1"/>
    <col min="15626" max="15872" width="9.140625" style="148"/>
    <col min="15873" max="15873" width="36.7109375" style="148" customWidth="1"/>
    <col min="15874" max="15874" width="12.7109375" style="148" customWidth="1"/>
    <col min="15875" max="15875" width="1.7109375" style="148" customWidth="1"/>
    <col min="15876" max="15876" width="12.7109375" style="148" customWidth="1"/>
    <col min="15877" max="15877" width="1.7109375" style="148" customWidth="1"/>
    <col min="15878" max="15878" width="12.42578125" style="148" bestFit="1" customWidth="1"/>
    <col min="15879" max="15879" width="1.7109375" style="148" customWidth="1"/>
    <col min="15880" max="15880" width="12.7109375" style="148" customWidth="1"/>
    <col min="15881" max="15881" width="1.7109375" style="148" customWidth="1"/>
    <col min="15882" max="16128" width="9.140625" style="148"/>
    <col min="16129" max="16129" width="36.7109375" style="148" customWidth="1"/>
    <col min="16130" max="16130" width="12.7109375" style="148" customWidth="1"/>
    <col min="16131" max="16131" width="1.7109375" style="148" customWidth="1"/>
    <col min="16132" max="16132" width="12.7109375" style="148" customWidth="1"/>
    <col min="16133" max="16133" width="1.7109375" style="148" customWidth="1"/>
    <col min="16134" max="16134" width="12.42578125" style="148" bestFit="1" customWidth="1"/>
    <col min="16135" max="16135" width="1.7109375" style="148" customWidth="1"/>
    <col min="16136" max="16136" width="12.7109375" style="148" customWidth="1"/>
    <col min="16137" max="16137" width="1.7109375" style="148" customWidth="1"/>
    <col min="16138" max="16384" width="9.140625" style="148"/>
  </cols>
  <sheetData>
    <row r="1" spans="1:9" ht="15">
      <c r="A1" s="423" t="s">
        <v>0</v>
      </c>
      <c r="B1" s="423"/>
      <c r="C1" s="423"/>
      <c r="D1" s="423"/>
      <c r="E1" s="423"/>
      <c r="F1" s="423"/>
      <c r="G1" s="423"/>
      <c r="H1" s="423"/>
      <c r="I1" s="423"/>
    </row>
    <row r="2" spans="1:9">
      <c r="A2" s="424" t="s">
        <v>198</v>
      </c>
      <c r="B2" s="424"/>
      <c r="C2" s="424"/>
      <c r="D2" s="424"/>
      <c r="E2" s="424"/>
      <c r="F2" s="424"/>
      <c r="G2" s="424"/>
      <c r="H2" s="424"/>
      <c r="I2" s="424"/>
    </row>
    <row r="3" spans="1:9">
      <c r="A3" s="425" t="s">
        <v>221</v>
      </c>
      <c r="B3" s="425"/>
      <c r="C3" s="425"/>
      <c r="D3" s="425"/>
      <c r="E3" s="425"/>
      <c r="F3" s="425"/>
      <c r="G3" s="425"/>
      <c r="H3" s="425"/>
      <c r="I3" s="425"/>
    </row>
    <row r="4" spans="1:9">
      <c r="A4" s="424" t="s">
        <v>174</v>
      </c>
      <c r="B4" s="424"/>
      <c r="C4" s="424"/>
      <c r="D4" s="424"/>
      <c r="E4" s="424"/>
      <c r="F4" s="424"/>
      <c r="G4" s="424"/>
      <c r="H4" s="424"/>
      <c r="I4" s="424"/>
    </row>
    <row r="5" spans="1:9" ht="15.75">
      <c r="A5" s="426" t="s">
        <v>48</v>
      </c>
      <c r="B5" s="426"/>
      <c r="C5" s="426"/>
      <c r="D5" s="426"/>
      <c r="E5" s="426"/>
      <c r="F5" s="426"/>
      <c r="G5" s="426"/>
      <c r="H5" s="426"/>
      <c r="I5" s="426"/>
    </row>
    <row r="7" spans="1:9">
      <c r="F7" s="149" t="s">
        <v>175</v>
      </c>
    </row>
    <row r="9" spans="1:9">
      <c r="B9" s="150" t="s">
        <v>49</v>
      </c>
      <c r="C9" s="150"/>
      <c r="D9" s="150" t="s">
        <v>52</v>
      </c>
      <c r="E9" s="150"/>
      <c r="F9" s="150" t="s">
        <v>51</v>
      </c>
      <c r="G9" s="150"/>
      <c r="H9" s="150" t="s">
        <v>52</v>
      </c>
    </row>
    <row r="10" spans="1:9">
      <c r="B10" s="152">
        <v>2013</v>
      </c>
      <c r="C10" s="153"/>
      <c r="D10" s="152">
        <v>2014</v>
      </c>
      <c r="E10" s="153"/>
      <c r="F10" s="152">
        <v>2014</v>
      </c>
      <c r="G10" s="153"/>
      <c r="H10" s="152">
        <v>2015</v>
      </c>
    </row>
    <row r="11" spans="1:9">
      <c r="B11" s="155"/>
      <c r="C11" s="155"/>
      <c r="D11" s="155"/>
      <c r="E11" s="155"/>
      <c r="F11" s="155"/>
      <c r="G11" s="155"/>
      <c r="H11" s="155"/>
    </row>
    <row r="12" spans="1:9">
      <c r="B12" s="155"/>
      <c r="C12" s="155"/>
      <c r="D12" s="155"/>
      <c r="E12" s="155"/>
      <c r="F12" s="155"/>
      <c r="G12" s="155"/>
      <c r="H12" s="155"/>
    </row>
    <row r="13" spans="1:9">
      <c r="B13" s="155"/>
      <c r="C13" s="155"/>
      <c r="D13" s="155"/>
      <c r="E13" s="155"/>
      <c r="F13" s="155"/>
      <c r="G13" s="155"/>
      <c r="H13" s="155"/>
    </row>
    <row r="14" spans="1:9">
      <c r="A14" s="157" t="s">
        <v>176</v>
      </c>
      <c r="B14" s="158">
        <v>0</v>
      </c>
      <c r="C14" s="158"/>
      <c r="D14" s="158">
        <v>0</v>
      </c>
      <c r="E14" s="158"/>
      <c r="F14" s="158">
        <f>+B46</f>
        <v>0</v>
      </c>
      <c r="G14" s="158"/>
      <c r="H14" s="158">
        <f>+F46</f>
        <v>0</v>
      </c>
    </row>
    <row r="16" spans="1:9">
      <c r="A16" s="157" t="s">
        <v>177</v>
      </c>
    </row>
    <row r="17" spans="1:9">
      <c r="A17" s="148" t="s">
        <v>178</v>
      </c>
      <c r="B17" s="161">
        <v>0</v>
      </c>
      <c r="C17" s="161"/>
      <c r="D17" s="161">
        <v>0</v>
      </c>
      <c r="E17" s="161"/>
      <c r="F17" s="161">
        <v>0</v>
      </c>
      <c r="G17" s="161"/>
      <c r="H17" s="161">
        <v>0</v>
      </c>
    </row>
    <row r="18" spans="1:9">
      <c r="A18" s="165" t="s">
        <v>200</v>
      </c>
      <c r="B18" s="161">
        <v>0</v>
      </c>
      <c r="C18" s="161"/>
      <c r="D18" s="161">
        <v>0</v>
      </c>
      <c r="E18" s="161"/>
      <c r="F18" s="161">
        <v>0</v>
      </c>
      <c r="G18" s="161"/>
      <c r="H18" s="161">
        <v>0</v>
      </c>
    </row>
    <row r="19" spans="1:9">
      <c r="B19" s="163"/>
      <c r="C19" s="161"/>
      <c r="D19" s="163"/>
      <c r="E19" s="161"/>
      <c r="F19" s="163"/>
      <c r="G19" s="161"/>
      <c r="H19" s="163"/>
    </row>
    <row r="20" spans="1:9">
      <c r="A20" s="148" t="s">
        <v>179</v>
      </c>
      <c r="B20" s="161">
        <f>SUM(B17:B19)</f>
        <v>0</v>
      </c>
      <c r="C20" s="161"/>
      <c r="D20" s="161">
        <f>SUM(D17:D19)</f>
        <v>0</v>
      </c>
      <c r="E20" s="161"/>
      <c r="F20" s="161">
        <f>SUM(F17:F19)</f>
        <v>0</v>
      </c>
      <c r="G20" s="161"/>
      <c r="H20" s="161">
        <f>SUM(H17:H19)</f>
        <v>0</v>
      </c>
    </row>
    <row r="22" spans="1:9">
      <c r="A22" s="157" t="s">
        <v>180</v>
      </c>
    </row>
    <row r="23" spans="1:9">
      <c r="A23" s="157"/>
    </row>
    <row r="24" spans="1:9">
      <c r="A24" s="171" t="s">
        <v>72</v>
      </c>
      <c r="B24" s="161"/>
      <c r="C24" s="161"/>
      <c r="D24" s="161"/>
      <c r="E24" s="161"/>
      <c r="F24" s="161"/>
      <c r="G24" s="161"/>
      <c r="H24" s="161"/>
    </row>
    <row r="25" spans="1:9">
      <c r="A25" s="165" t="s">
        <v>201</v>
      </c>
      <c r="B25" s="161"/>
      <c r="C25" s="161"/>
      <c r="D25" s="161"/>
      <c r="E25" s="161"/>
      <c r="F25" s="161"/>
      <c r="G25" s="161"/>
      <c r="H25" s="161"/>
    </row>
    <row r="26" spans="1:9">
      <c r="A26" s="165" t="s">
        <v>202</v>
      </c>
      <c r="B26" s="161">
        <v>0</v>
      </c>
      <c r="C26" s="161"/>
      <c r="D26" s="161">
        <v>0</v>
      </c>
      <c r="E26" s="161"/>
      <c r="F26" s="161">
        <v>0</v>
      </c>
      <c r="G26" s="161"/>
      <c r="H26" s="161">
        <v>0</v>
      </c>
      <c r="I26" s="161"/>
    </row>
    <row r="27" spans="1:9">
      <c r="A27" s="165" t="s">
        <v>203</v>
      </c>
      <c r="B27" s="161">
        <v>0</v>
      </c>
      <c r="C27" s="161"/>
      <c r="D27" s="161">
        <v>0</v>
      </c>
      <c r="E27" s="161"/>
      <c r="F27" s="161">
        <v>0</v>
      </c>
      <c r="G27" s="161"/>
      <c r="H27" s="161">
        <v>0</v>
      </c>
      <c r="I27" s="161"/>
    </row>
    <row r="28" spans="1:9">
      <c r="A28" s="165" t="s">
        <v>204</v>
      </c>
      <c r="B28" s="163">
        <v>0</v>
      </c>
      <c r="C28" s="161"/>
      <c r="D28" s="163">
        <v>0</v>
      </c>
      <c r="E28" s="161"/>
      <c r="F28" s="163">
        <v>0</v>
      </c>
      <c r="G28" s="161"/>
      <c r="H28" s="163">
        <v>0</v>
      </c>
      <c r="I28" s="161"/>
    </row>
    <row r="29" spans="1:9">
      <c r="A29" s="165" t="s">
        <v>205</v>
      </c>
      <c r="B29" s="161">
        <f>SUM(B26:B28)</f>
        <v>0</v>
      </c>
      <c r="C29" s="161"/>
      <c r="D29" s="161">
        <f>SUM(D26:D28)</f>
        <v>0</v>
      </c>
      <c r="E29" s="161"/>
      <c r="F29" s="161">
        <f>SUM(F26:F28)</f>
        <v>0</v>
      </c>
      <c r="G29" s="161"/>
      <c r="H29" s="161">
        <v>45704000</v>
      </c>
    </row>
    <row r="30" spans="1:9">
      <c r="A30" s="165"/>
      <c r="B30" s="161"/>
      <c r="C30" s="161"/>
      <c r="D30" s="161"/>
      <c r="E30" s="161"/>
      <c r="F30" s="161"/>
      <c r="G30" s="161"/>
      <c r="H30" s="161"/>
    </row>
    <row r="31" spans="1:9">
      <c r="A31" s="171" t="s">
        <v>73</v>
      </c>
      <c r="B31" s="161"/>
      <c r="C31" s="161"/>
      <c r="D31" s="161"/>
      <c r="E31" s="161"/>
      <c r="F31" s="161"/>
      <c r="G31" s="161"/>
      <c r="H31" s="161"/>
    </row>
    <row r="32" spans="1:9">
      <c r="A32" s="165" t="s">
        <v>201</v>
      </c>
      <c r="B32" s="161"/>
      <c r="C32" s="161"/>
      <c r="D32" s="161"/>
      <c r="E32" s="161"/>
      <c r="F32" s="161"/>
      <c r="G32" s="161"/>
      <c r="H32" s="161"/>
    </row>
    <row r="33" spans="1:9">
      <c r="A33" s="165" t="s">
        <v>202</v>
      </c>
      <c r="B33" s="161">
        <v>0</v>
      </c>
      <c r="C33" s="161"/>
      <c r="D33" s="161">
        <v>0</v>
      </c>
      <c r="E33" s="161"/>
      <c r="F33" s="161">
        <v>0</v>
      </c>
      <c r="G33" s="161"/>
      <c r="H33" s="161">
        <v>0</v>
      </c>
      <c r="I33" s="161"/>
    </row>
    <row r="34" spans="1:9">
      <c r="A34" s="165" t="s">
        <v>203</v>
      </c>
      <c r="B34" s="161">
        <v>0</v>
      </c>
      <c r="C34" s="161"/>
      <c r="D34" s="161">
        <v>0</v>
      </c>
      <c r="E34" s="161"/>
      <c r="F34" s="161">
        <v>0</v>
      </c>
      <c r="G34" s="161"/>
      <c r="H34" s="161">
        <v>0</v>
      </c>
      <c r="I34" s="161"/>
    </row>
    <row r="35" spans="1:9">
      <c r="A35" s="165" t="s">
        <v>204</v>
      </c>
      <c r="B35" s="163">
        <v>0</v>
      </c>
      <c r="C35" s="161"/>
      <c r="D35" s="163">
        <v>0</v>
      </c>
      <c r="E35" s="161"/>
      <c r="F35" s="163">
        <v>0</v>
      </c>
      <c r="G35" s="161"/>
      <c r="H35" s="163">
        <v>0</v>
      </c>
      <c r="I35" s="161"/>
    </row>
    <row r="36" spans="1:9">
      <c r="A36" s="165" t="s">
        <v>206</v>
      </c>
      <c r="B36" s="163">
        <f>SUM(B33:B35)</f>
        <v>0</v>
      </c>
      <c r="C36" s="161"/>
      <c r="D36" s="163">
        <f>SUM(D33:D35)</f>
        <v>0</v>
      </c>
      <c r="E36" s="161"/>
      <c r="F36" s="163">
        <f>SUM(F33:F35)</f>
        <v>0</v>
      </c>
      <c r="G36" s="161"/>
      <c r="H36" s="163">
        <f>SUM(H33:H35)</f>
        <v>0</v>
      </c>
    </row>
    <row r="38" spans="1:9">
      <c r="A38" s="148" t="s">
        <v>171</v>
      </c>
      <c r="B38" s="163">
        <f>+B29+B36</f>
        <v>0</v>
      </c>
      <c r="C38" s="161"/>
      <c r="D38" s="163">
        <f>+D29+D36</f>
        <v>0</v>
      </c>
      <c r="E38" s="161"/>
      <c r="F38" s="163">
        <f>+F29+F36</f>
        <v>0</v>
      </c>
      <c r="G38" s="161"/>
      <c r="H38" s="163">
        <f>+H29+H36</f>
        <v>45704000</v>
      </c>
    </row>
    <row r="39" spans="1:9">
      <c r="B39" s="161"/>
      <c r="C39" s="161"/>
      <c r="D39" s="161"/>
      <c r="E39" s="161"/>
      <c r="F39" s="161"/>
      <c r="G39" s="161"/>
      <c r="H39" s="161"/>
    </row>
    <row r="40" spans="1:9">
      <c r="B40" s="161"/>
      <c r="C40" s="161"/>
      <c r="D40" s="161"/>
      <c r="E40" s="161"/>
      <c r="F40" s="161"/>
      <c r="G40" s="161"/>
      <c r="H40" s="161"/>
    </row>
    <row r="41" spans="1:9">
      <c r="A41" s="157" t="s">
        <v>78</v>
      </c>
      <c r="B41" s="161"/>
      <c r="C41" s="161"/>
      <c r="D41" s="161"/>
      <c r="E41" s="161"/>
      <c r="F41" s="161"/>
      <c r="G41" s="161"/>
      <c r="H41" s="161"/>
    </row>
    <row r="42" spans="1:9">
      <c r="A42" s="172" t="s">
        <v>207</v>
      </c>
      <c r="B42" s="173"/>
      <c r="C42" s="173"/>
      <c r="D42" s="173"/>
      <c r="E42" s="173"/>
      <c r="F42" s="173"/>
      <c r="G42" s="173"/>
      <c r="H42" s="173"/>
      <c r="I42" s="174"/>
    </row>
    <row r="43" spans="1:9">
      <c r="A43" s="172" t="s">
        <v>208</v>
      </c>
      <c r="B43" s="163">
        <v>0</v>
      </c>
      <c r="C43" s="161"/>
      <c r="D43" s="163">
        <v>0</v>
      </c>
      <c r="E43" s="161"/>
      <c r="F43" s="163">
        <v>0</v>
      </c>
      <c r="G43" s="161"/>
      <c r="H43" s="163">
        <v>145253196</v>
      </c>
    </row>
    <row r="44" spans="1:9">
      <c r="A44" s="172" t="s">
        <v>209</v>
      </c>
      <c r="B44" s="164">
        <f>SUM(B43)</f>
        <v>0</v>
      </c>
      <c r="C44" s="162"/>
      <c r="D44" s="164">
        <f>SUM(D43)</f>
        <v>0</v>
      </c>
      <c r="E44" s="162"/>
      <c r="F44" s="164">
        <f>SUM(F43)</f>
        <v>0</v>
      </c>
      <c r="G44" s="161"/>
      <c r="H44" s="164">
        <f>SUM(H43)</f>
        <v>145253196</v>
      </c>
    </row>
    <row r="46" spans="1:9" ht="13.5" thickBot="1">
      <c r="A46" s="157" t="s">
        <v>189</v>
      </c>
      <c r="B46" s="170">
        <f>+B14+B20-B38+B44</f>
        <v>0</v>
      </c>
      <c r="C46" s="167"/>
      <c r="D46" s="170">
        <f>+D14+D20-D38+D44</f>
        <v>0</v>
      </c>
      <c r="E46" s="167"/>
      <c r="F46" s="166">
        <f>SUM(F14,F20-F38,F44)</f>
        <v>0</v>
      </c>
      <c r="G46" s="167"/>
      <c r="H46" s="166">
        <f>SUM(H14,H20-H38,H44)</f>
        <v>99549196</v>
      </c>
    </row>
    <row r="47" spans="1:9" ht="13.5" thickTop="1"/>
    <row r="50" spans="2:2">
      <c r="B50" s="169"/>
    </row>
  </sheetData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scale="96" firstPageNumber="32" orientation="portrait" useFirstPageNumber="1" r:id="rId2"/>
  <headerFooter>
    <oddFooter>&amp;C- &amp;P -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sqref="A1:I1"/>
    </sheetView>
  </sheetViews>
  <sheetFormatPr defaultRowHeight="12.75"/>
  <cols>
    <col min="1" max="1" width="36.7109375" style="148" customWidth="1"/>
    <col min="2" max="2" width="12.7109375" style="148" customWidth="1"/>
    <col min="3" max="3" width="1.7109375" style="148" customWidth="1"/>
    <col min="4" max="4" width="12.7109375" style="148" customWidth="1"/>
    <col min="5" max="5" width="1.7109375" style="148" customWidth="1"/>
    <col min="6" max="6" width="12.42578125" style="148" bestFit="1" customWidth="1"/>
    <col min="7" max="7" width="1.7109375" style="148" customWidth="1"/>
    <col min="8" max="8" width="12.7109375" style="148" customWidth="1"/>
    <col min="9" max="9" width="1.7109375" style="148" customWidth="1"/>
    <col min="10" max="256" width="9.140625" style="148"/>
    <col min="257" max="257" width="36.7109375" style="148" customWidth="1"/>
    <col min="258" max="258" width="12.7109375" style="148" customWidth="1"/>
    <col min="259" max="259" width="1.7109375" style="148" customWidth="1"/>
    <col min="260" max="260" width="12.7109375" style="148" customWidth="1"/>
    <col min="261" max="261" width="1.7109375" style="148" customWidth="1"/>
    <col min="262" max="262" width="12.42578125" style="148" bestFit="1" customWidth="1"/>
    <col min="263" max="263" width="1.7109375" style="148" customWidth="1"/>
    <col min="264" max="264" width="12.7109375" style="148" customWidth="1"/>
    <col min="265" max="265" width="1.7109375" style="148" customWidth="1"/>
    <col min="266" max="512" width="9.140625" style="148"/>
    <col min="513" max="513" width="36.7109375" style="148" customWidth="1"/>
    <col min="514" max="514" width="12.7109375" style="148" customWidth="1"/>
    <col min="515" max="515" width="1.7109375" style="148" customWidth="1"/>
    <col min="516" max="516" width="12.7109375" style="148" customWidth="1"/>
    <col min="517" max="517" width="1.7109375" style="148" customWidth="1"/>
    <col min="518" max="518" width="12.42578125" style="148" bestFit="1" customWidth="1"/>
    <col min="519" max="519" width="1.7109375" style="148" customWidth="1"/>
    <col min="520" max="520" width="12.7109375" style="148" customWidth="1"/>
    <col min="521" max="521" width="1.7109375" style="148" customWidth="1"/>
    <col min="522" max="768" width="9.140625" style="148"/>
    <col min="769" max="769" width="36.7109375" style="148" customWidth="1"/>
    <col min="770" max="770" width="12.7109375" style="148" customWidth="1"/>
    <col min="771" max="771" width="1.7109375" style="148" customWidth="1"/>
    <col min="772" max="772" width="12.7109375" style="148" customWidth="1"/>
    <col min="773" max="773" width="1.7109375" style="148" customWidth="1"/>
    <col min="774" max="774" width="12.42578125" style="148" bestFit="1" customWidth="1"/>
    <col min="775" max="775" width="1.7109375" style="148" customWidth="1"/>
    <col min="776" max="776" width="12.7109375" style="148" customWidth="1"/>
    <col min="777" max="777" width="1.7109375" style="148" customWidth="1"/>
    <col min="778" max="1024" width="9.140625" style="148"/>
    <col min="1025" max="1025" width="36.7109375" style="148" customWidth="1"/>
    <col min="1026" max="1026" width="12.7109375" style="148" customWidth="1"/>
    <col min="1027" max="1027" width="1.7109375" style="148" customWidth="1"/>
    <col min="1028" max="1028" width="12.7109375" style="148" customWidth="1"/>
    <col min="1029" max="1029" width="1.7109375" style="148" customWidth="1"/>
    <col min="1030" max="1030" width="12.42578125" style="148" bestFit="1" customWidth="1"/>
    <col min="1031" max="1031" width="1.7109375" style="148" customWidth="1"/>
    <col min="1032" max="1032" width="12.7109375" style="148" customWidth="1"/>
    <col min="1033" max="1033" width="1.7109375" style="148" customWidth="1"/>
    <col min="1034" max="1280" width="9.140625" style="148"/>
    <col min="1281" max="1281" width="36.7109375" style="148" customWidth="1"/>
    <col min="1282" max="1282" width="12.7109375" style="148" customWidth="1"/>
    <col min="1283" max="1283" width="1.7109375" style="148" customWidth="1"/>
    <col min="1284" max="1284" width="12.7109375" style="148" customWidth="1"/>
    <col min="1285" max="1285" width="1.7109375" style="148" customWidth="1"/>
    <col min="1286" max="1286" width="12.42578125" style="148" bestFit="1" customWidth="1"/>
    <col min="1287" max="1287" width="1.7109375" style="148" customWidth="1"/>
    <col min="1288" max="1288" width="12.7109375" style="148" customWidth="1"/>
    <col min="1289" max="1289" width="1.7109375" style="148" customWidth="1"/>
    <col min="1290" max="1536" width="9.140625" style="148"/>
    <col min="1537" max="1537" width="36.7109375" style="148" customWidth="1"/>
    <col min="1538" max="1538" width="12.7109375" style="148" customWidth="1"/>
    <col min="1539" max="1539" width="1.7109375" style="148" customWidth="1"/>
    <col min="1540" max="1540" width="12.7109375" style="148" customWidth="1"/>
    <col min="1541" max="1541" width="1.7109375" style="148" customWidth="1"/>
    <col min="1542" max="1542" width="12.42578125" style="148" bestFit="1" customWidth="1"/>
    <col min="1543" max="1543" width="1.7109375" style="148" customWidth="1"/>
    <col min="1544" max="1544" width="12.7109375" style="148" customWidth="1"/>
    <col min="1545" max="1545" width="1.7109375" style="148" customWidth="1"/>
    <col min="1546" max="1792" width="9.140625" style="148"/>
    <col min="1793" max="1793" width="36.7109375" style="148" customWidth="1"/>
    <col min="1794" max="1794" width="12.7109375" style="148" customWidth="1"/>
    <col min="1795" max="1795" width="1.7109375" style="148" customWidth="1"/>
    <col min="1796" max="1796" width="12.7109375" style="148" customWidth="1"/>
    <col min="1797" max="1797" width="1.7109375" style="148" customWidth="1"/>
    <col min="1798" max="1798" width="12.42578125" style="148" bestFit="1" customWidth="1"/>
    <col min="1799" max="1799" width="1.7109375" style="148" customWidth="1"/>
    <col min="1800" max="1800" width="12.7109375" style="148" customWidth="1"/>
    <col min="1801" max="1801" width="1.7109375" style="148" customWidth="1"/>
    <col min="1802" max="2048" width="9.140625" style="148"/>
    <col min="2049" max="2049" width="36.7109375" style="148" customWidth="1"/>
    <col min="2050" max="2050" width="12.7109375" style="148" customWidth="1"/>
    <col min="2051" max="2051" width="1.7109375" style="148" customWidth="1"/>
    <col min="2052" max="2052" width="12.7109375" style="148" customWidth="1"/>
    <col min="2053" max="2053" width="1.7109375" style="148" customWidth="1"/>
    <col min="2054" max="2054" width="12.42578125" style="148" bestFit="1" customWidth="1"/>
    <col min="2055" max="2055" width="1.7109375" style="148" customWidth="1"/>
    <col min="2056" max="2056" width="12.7109375" style="148" customWidth="1"/>
    <col min="2057" max="2057" width="1.7109375" style="148" customWidth="1"/>
    <col min="2058" max="2304" width="9.140625" style="148"/>
    <col min="2305" max="2305" width="36.7109375" style="148" customWidth="1"/>
    <col min="2306" max="2306" width="12.7109375" style="148" customWidth="1"/>
    <col min="2307" max="2307" width="1.7109375" style="148" customWidth="1"/>
    <col min="2308" max="2308" width="12.7109375" style="148" customWidth="1"/>
    <col min="2309" max="2309" width="1.7109375" style="148" customWidth="1"/>
    <col min="2310" max="2310" width="12.42578125" style="148" bestFit="1" customWidth="1"/>
    <col min="2311" max="2311" width="1.7109375" style="148" customWidth="1"/>
    <col min="2312" max="2312" width="12.7109375" style="148" customWidth="1"/>
    <col min="2313" max="2313" width="1.7109375" style="148" customWidth="1"/>
    <col min="2314" max="2560" width="9.140625" style="148"/>
    <col min="2561" max="2561" width="36.7109375" style="148" customWidth="1"/>
    <col min="2562" max="2562" width="12.7109375" style="148" customWidth="1"/>
    <col min="2563" max="2563" width="1.7109375" style="148" customWidth="1"/>
    <col min="2564" max="2564" width="12.7109375" style="148" customWidth="1"/>
    <col min="2565" max="2565" width="1.7109375" style="148" customWidth="1"/>
    <col min="2566" max="2566" width="12.42578125" style="148" bestFit="1" customWidth="1"/>
    <col min="2567" max="2567" width="1.7109375" style="148" customWidth="1"/>
    <col min="2568" max="2568" width="12.7109375" style="148" customWidth="1"/>
    <col min="2569" max="2569" width="1.7109375" style="148" customWidth="1"/>
    <col min="2570" max="2816" width="9.140625" style="148"/>
    <col min="2817" max="2817" width="36.7109375" style="148" customWidth="1"/>
    <col min="2818" max="2818" width="12.7109375" style="148" customWidth="1"/>
    <col min="2819" max="2819" width="1.7109375" style="148" customWidth="1"/>
    <col min="2820" max="2820" width="12.7109375" style="148" customWidth="1"/>
    <col min="2821" max="2821" width="1.7109375" style="148" customWidth="1"/>
    <col min="2822" max="2822" width="12.42578125" style="148" bestFit="1" customWidth="1"/>
    <col min="2823" max="2823" width="1.7109375" style="148" customWidth="1"/>
    <col min="2824" max="2824" width="12.7109375" style="148" customWidth="1"/>
    <col min="2825" max="2825" width="1.7109375" style="148" customWidth="1"/>
    <col min="2826" max="3072" width="9.140625" style="148"/>
    <col min="3073" max="3073" width="36.7109375" style="148" customWidth="1"/>
    <col min="3074" max="3074" width="12.7109375" style="148" customWidth="1"/>
    <col min="3075" max="3075" width="1.7109375" style="148" customWidth="1"/>
    <col min="3076" max="3076" width="12.7109375" style="148" customWidth="1"/>
    <col min="3077" max="3077" width="1.7109375" style="148" customWidth="1"/>
    <col min="3078" max="3078" width="12.42578125" style="148" bestFit="1" customWidth="1"/>
    <col min="3079" max="3079" width="1.7109375" style="148" customWidth="1"/>
    <col min="3080" max="3080" width="12.7109375" style="148" customWidth="1"/>
    <col min="3081" max="3081" width="1.7109375" style="148" customWidth="1"/>
    <col min="3082" max="3328" width="9.140625" style="148"/>
    <col min="3329" max="3329" width="36.7109375" style="148" customWidth="1"/>
    <col min="3330" max="3330" width="12.7109375" style="148" customWidth="1"/>
    <col min="3331" max="3331" width="1.7109375" style="148" customWidth="1"/>
    <col min="3332" max="3332" width="12.7109375" style="148" customWidth="1"/>
    <col min="3333" max="3333" width="1.7109375" style="148" customWidth="1"/>
    <col min="3334" max="3334" width="12.42578125" style="148" bestFit="1" customWidth="1"/>
    <col min="3335" max="3335" width="1.7109375" style="148" customWidth="1"/>
    <col min="3336" max="3336" width="12.7109375" style="148" customWidth="1"/>
    <col min="3337" max="3337" width="1.7109375" style="148" customWidth="1"/>
    <col min="3338" max="3584" width="9.140625" style="148"/>
    <col min="3585" max="3585" width="36.7109375" style="148" customWidth="1"/>
    <col min="3586" max="3586" width="12.7109375" style="148" customWidth="1"/>
    <col min="3587" max="3587" width="1.7109375" style="148" customWidth="1"/>
    <col min="3588" max="3588" width="12.7109375" style="148" customWidth="1"/>
    <col min="3589" max="3589" width="1.7109375" style="148" customWidth="1"/>
    <col min="3590" max="3590" width="12.42578125" style="148" bestFit="1" customWidth="1"/>
    <col min="3591" max="3591" width="1.7109375" style="148" customWidth="1"/>
    <col min="3592" max="3592" width="12.7109375" style="148" customWidth="1"/>
    <col min="3593" max="3593" width="1.7109375" style="148" customWidth="1"/>
    <col min="3594" max="3840" width="9.140625" style="148"/>
    <col min="3841" max="3841" width="36.7109375" style="148" customWidth="1"/>
    <col min="3842" max="3842" width="12.7109375" style="148" customWidth="1"/>
    <col min="3843" max="3843" width="1.7109375" style="148" customWidth="1"/>
    <col min="3844" max="3844" width="12.7109375" style="148" customWidth="1"/>
    <col min="3845" max="3845" width="1.7109375" style="148" customWidth="1"/>
    <col min="3846" max="3846" width="12.42578125" style="148" bestFit="1" customWidth="1"/>
    <col min="3847" max="3847" width="1.7109375" style="148" customWidth="1"/>
    <col min="3848" max="3848" width="12.7109375" style="148" customWidth="1"/>
    <col min="3849" max="3849" width="1.7109375" style="148" customWidth="1"/>
    <col min="3850" max="4096" width="9.140625" style="148"/>
    <col min="4097" max="4097" width="36.7109375" style="148" customWidth="1"/>
    <col min="4098" max="4098" width="12.7109375" style="148" customWidth="1"/>
    <col min="4099" max="4099" width="1.7109375" style="148" customWidth="1"/>
    <col min="4100" max="4100" width="12.7109375" style="148" customWidth="1"/>
    <col min="4101" max="4101" width="1.7109375" style="148" customWidth="1"/>
    <col min="4102" max="4102" width="12.42578125" style="148" bestFit="1" customWidth="1"/>
    <col min="4103" max="4103" width="1.7109375" style="148" customWidth="1"/>
    <col min="4104" max="4104" width="12.7109375" style="148" customWidth="1"/>
    <col min="4105" max="4105" width="1.7109375" style="148" customWidth="1"/>
    <col min="4106" max="4352" width="9.140625" style="148"/>
    <col min="4353" max="4353" width="36.7109375" style="148" customWidth="1"/>
    <col min="4354" max="4354" width="12.7109375" style="148" customWidth="1"/>
    <col min="4355" max="4355" width="1.7109375" style="148" customWidth="1"/>
    <col min="4356" max="4356" width="12.7109375" style="148" customWidth="1"/>
    <col min="4357" max="4357" width="1.7109375" style="148" customWidth="1"/>
    <col min="4358" max="4358" width="12.42578125" style="148" bestFit="1" customWidth="1"/>
    <col min="4359" max="4359" width="1.7109375" style="148" customWidth="1"/>
    <col min="4360" max="4360" width="12.7109375" style="148" customWidth="1"/>
    <col min="4361" max="4361" width="1.7109375" style="148" customWidth="1"/>
    <col min="4362" max="4608" width="9.140625" style="148"/>
    <col min="4609" max="4609" width="36.7109375" style="148" customWidth="1"/>
    <col min="4610" max="4610" width="12.7109375" style="148" customWidth="1"/>
    <col min="4611" max="4611" width="1.7109375" style="148" customWidth="1"/>
    <col min="4612" max="4612" width="12.7109375" style="148" customWidth="1"/>
    <col min="4613" max="4613" width="1.7109375" style="148" customWidth="1"/>
    <col min="4614" max="4614" width="12.42578125" style="148" bestFit="1" customWidth="1"/>
    <col min="4615" max="4615" width="1.7109375" style="148" customWidth="1"/>
    <col min="4616" max="4616" width="12.7109375" style="148" customWidth="1"/>
    <col min="4617" max="4617" width="1.7109375" style="148" customWidth="1"/>
    <col min="4618" max="4864" width="9.140625" style="148"/>
    <col min="4865" max="4865" width="36.7109375" style="148" customWidth="1"/>
    <col min="4866" max="4866" width="12.7109375" style="148" customWidth="1"/>
    <col min="4867" max="4867" width="1.7109375" style="148" customWidth="1"/>
    <col min="4868" max="4868" width="12.7109375" style="148" customWidth="1"/>
    <col min="4869" max="4869" width="1.7109375" style="148" customWidth="1"/>
    <col min="4870" max="4870" width="12.42578125" style="148" bestFit="1" customWidth="1"/>
    <col min="4871" max="4871" width="1.7109375" style="148" customWidth="1"/>
    <col min="4872" max="4872" width="12.7109375" style="148" customWidth="1"/>
    <col min="4873" max="4873" width="1.7109375" style="148" customWidth="1"/>
    <col min="4874" max="5120" width="9.140625" style="148"/>
    <col min="5121" max="5121" width="36.7109375" style="148" customWidth="1"/>
    <col min="5122" max="5122" width="12.7109375" style="148" customWidth="1"/>
    <col min="5123" max="5123" width="1.7109375" style="148" customWidth="1"/>
    <col min="5124" max="5124" width="12.7109375" style="148" customWidth="1"/>
    <col min="5125" max="5125" width="1.7109375" style="148" customWidth="1"/>
    <col min="5126" max="5126" width="12.42578125" style="148" bestFit="1" customWidth="1"/>
    <col min="5127" max="5127" width="1.7109375" style="148" customWidth="1"/>
    <col min="5128" max="5128" width="12.7109375" style="148" customWidth="1"/>
    <col min="5129" max="5129" width="1.7109375" style="148" customWidth="1"/>
    <col min="5130" max="5376" width="9.140625" style="148"/>
    <col min="5377" max="5377" width="36.7109375" style="148" customWidth="1"/>
    <col min="5378" max="5378" width="12.7109375" style="148" customWidth="1"/>
    <col min="5379" max="5379" width="1.7109375" style="148" customWidth="1"/>
    <col min="5380" max="5380" width="12.7109375" style="148" customWidth="1"/>
    <col min="5381" max="5381" width="1.7109375" style="148" customWidth="1"/>
    <col min="5382" max="5382" width="12.42578125" style="148" bestFit="1" customWidth="1"/>
    <col min="5383" max="5383" width="1.7109375" style="148" customWidth="1"/>
    <col min="5384" max="5384" width="12.7109375" style="148" customWidth="1"/>
    <col min="5385" max="5385" width="1.7109375" style="148" customWidth="1"/>
    <col min="5386" max="5632" width="9.140625" style="148"/>
    <col min="5633" max="5633" width="36.7109375" style="148" customWidth="1"/>
    <col min="5634" max="5634" width="12.7109375" style="148" customWidth="1"/>
    <col min="5635" max="5635" width="1.7109375" style="148" customWidth="1"/>
    <col min="5636" max="5636" width="12.7109375" style="148" customWidth="1"/>
    <col min="5637" max="5637" width="1.7109375" style="148" customWidth="1"/>
    <col min="5638" max="5638" width="12.42578125" style="148" bestFit="1" customWidth="1"/>
    <col min="5639" max="5639" width="1.7109375" style="148" customWidth="1"/>
    <col min="5640" max="5640" width="12.7109375" style="148" customWidth="1"/>
    <col min="5641" max="5641" width="1.7109375" style="148" customWidth="1"/>
    <col min="5642" max="5888" width="9.140625" style="148"/>
    <col min="5889" max="5889" width="36.7109375" style="148" customWidth="1"/>
    <col min="5890" max="5890" width="12.7109375" style="148" customWidth="1"/>
    <col min="5891" max="5891" width="1.7109375" style="148" customWidth="1"/>
    <col min="5892" max="5892" width="12.7109375" style="148" customWidth="1"/>
    <col min="5893" max="5893" width="1.7109375" style="148" customWidth="1"/>
    <col min="5894" max="5894" width="12.42578125" style="148" bestFit="1" customWidth="1"/>
    <col min="5895" max="5895" width="1.7109375" style="148" customWidth="1"/>
    <col min="5896" max="5896" width="12.7109375" style="148" customWidth="1"/>
    <col min="5897" max="5897" width="1.7109375" style="148" customWidth="1"/>
    <col min="5898" max="6144" width="9.140625" style="148"/>
    <col min="6145" max="6145" width="36.7109375" style="148" customWidth="1"/>
    <col min="6146" max="6146" width="12.7109375" style="148" customWidth="1"/>
    <col min="6147" max="6147" width="1.7109375" style="148" customWidth="1"/>
    <col min="6148" max="6148" width="12.7109375" style="148" customWidth="1"/>
    <col min="6149" max="6149" width="1.7109375" style="148" customWidth="1"/>
    <col min="6150" max="6150" width="12.42578125" style="148" bestFit="1" customWidth="1"/>
    <col min="6151" max="6151" width="1.7109375" style="148" customWidth="1"/>
    <col min="6152" max="6152" width="12.7109375" style="148" customWidth="1"/>
    <col min="6153" max="6153" width="1.7109375" style="148" customWidth="1"/>
    <col min="6154" max="6400" width="9.140625" style="148"/>
    <col min="6401" max="6401" width="36.7109375" style="148" customWidth="1"/>
    <col min="6402" max="6402" width="12.7109375" style="148" customWidth="1"/>
    <col min="6403" max="6403" width="1.7109375" style="148" customWidth="1"/>
    <col min="6404" max="6404" width="12.7109375" style="148" customWidth="1"/>
    <col min="6405" max="6405" width="1.7109375" style="148" customWidth="1"/>
    <col min="6406" max="6406" width="12.42578125" style="148" bestFit="1" customWidth="1"/>
    <col min="6407" max="6407" width="1.7109375" style="148" customWidth="1"/>
    <col min="6408" max="6408" width="12.7109375" style="148" customWidth="1"/>
    <col min="6409" max="6409" width="1.7109375" style="148" customWidth="1"/>
    <col min="6410" max="6656" width="9.140625" style="148"/>
    <col min="6657" max="6657" width="36.7109375" style="148" customWidth="1"/>
    <col min="6658" max="6658" width="12.7109375" style="148" customWidth="1"/>
    <col min="6659" max="6659" width="1.7109375" style="148" customWidth="1"/>
    <col min="6660" max="6660" width="12.7109375" style="148" customWidth="1"/>
    <col min="6661" max="6661" width="1.7109375" style="148" customWidth="1"/>
    <col min="6662" max="6662" width="12.42578125" style="148" bestFit="1" customWidth="1"/>
    <col min="6663" max="6663" width="1.7109375" style="148" customWidth="1"/>
    <col min="6664" max="6664" width="12.7109375" style="148" customWidth="1"/>
    <col min="6665" max="6665" width="1.7109375" style="148" customWidth="1"/>
    <col min="6666" max="6912" width="9.140625" style="148"/>
    <col min="6913" max="6913" width="36.7109375" style="148" customWidth="1"/>
    <col min="6914" max="6914" width="12.7109375" style="148" customWidth="1"/>
    <col min="6915" max="6915" width="1.7109375" style="148" customWidth="1"/>
    <col min="6916" max="6916" width="12.7109375" style="148" customWidth="1"/>
    <col min="6917" max="6917" width="1.7109375" style="148" customWidth="1"/>
    <col min="6918" max="6918" width="12.42578125" style="148" bestFit="1" customWidth="1"/>
    <col min="6919" max="6919" width="1.7109375" style="148" customWidth="1"/>
    <col min="6920" max="6920" width="12.7109375" style="148" customWidth="1"/>
    <col min="6921" max="6921" width="1.7109375" style="148" customWidth="1"/>
    <col min="6922" max="7168" width="9.140625" style="148"/>
    <col min="7169" max="7169" width="36.7109375" style="148" customWidth="1"/>
    <col min="7170" max="7170" width="12.7109375" style="148" customWidth="1"/>
    <col min="7171" max="7171" width="1.7109375" style="148" customWidth="1"/>
    <col min="7172" max="7172" width="12.7109375" style="148" customWidth="1"/>
    <col min="7173" max="7173" width="1.7109375" style="148" customWidth="1"/>
    <col min="7174" max="7174" width="12.42578125" style="148" bestFit="1" customWidth="1"/>
    <col min="7175" max="7175" width="1.7109375" style="148" customWidth="1"/>
    <col min="7176" max="7176" width="12.7109375" style="148" customWidth="1"/>
    <col min="7177" max="7177" width="1.7109375" style="148" customWidth="1"/>
    <col min="7178" max="7424" width="9.140625" style="148"/>
    <col min="7425" max="7425" width="36.7109375" style="148" customWidth="1"/>
    <col min="7426" max="7426" width="12.7109375" style="148" customWidth="1"/>
    <col min="7427" max="7427" width="1.7109375" style="148" customWidth="1"/>
    <col min="7428" max="7428" width="12.7109375" style="148" customWidth="1"/>
    <col min="7429" max="7429" width="1.7109375" style="148" customWidth="1"/>
    <col min="7430" max="7430" width="12.42578125" style="148" bestFit="1" customWidth="1"/>
    <col min="7431" max="7431" width="1.7109375" style="148" customWidth="1"/>
    <col min="7432" max="7432" width="12.7109375" style="148" customWidth="1"/>
    <col min="7433" max="7433" width="1.7109375" style="148" customWidth="1"/>
    <col min="7434" max="7680" width="9.140625" style="148"/>
    <col min="7681" max="7681" width="36.7109375" style="148" customWidth="1"/>
    <col min="7682" max="7682" width="12.7109375" style="148" customWidth="1"/>
    <col min="7683" max="7683" width="1.7109375" style="148" customWidth="1"/>
    <col min="7684" max="7684" width="12.7109375" style="148" customWidth="1"/>
    <col min="7685" max="7685" width="1.7109375" style="148" customWidth="1"/>
    <col min="7686" max="7686" width="12.42578125" style="148" bestFit="1" customWidth="1"/>
    <col min="7687" max="7687" width="1.7109375" style="148" customWidth="1"/>
    <col min="7688" max="7688" width="12.7109375" style="148" customWidth="1"/>
    <col min="7689" max="7689" width="1.7109375" style="148" customWidth="1"/>
    <col min="7690" max="7936" width="9.140625" style="148"/>
    <col min="7937" max="7937" width="36.7109375" style="148" customWidth="1"/>
    <col min="7938" max="7938" width="12.7109375" style="148" customWidth="1"/>
    <col min="7939" max="7939" width="1.7109375" style="148" customWidth="1"/>
    <col min="7940" max="7940" width="12.7109375" style="148" customWidth="1"/>
    <col min="7941" max="7941" width="1.7109375" style="148" customWidth="1"/>
    <col min="7942" max="7942" width="12.42578125" style="148" bestFit="1" customWidth="1"/>
    <col min="7943" max="7943" width="1.7109375" style="148" customWidth="1"/>
    <col min="7944" max="7944" width="12.7109375" style="148" customWidth="1"/>
    <col min="7945" max="7945" width="1.7109375" style="148" customWidth="1"/>
    <col min="7946" max="8192" width="9.140625" style="148"/>
    <col min="8193" max="8193" width="36.7109375" style="148" customWidth="1"/>
    <col min="8194" max="8194" width="12.7109375" style="148" customWidth="1"/>
    <col min="8195" max="8195" width="1.7109375" style="148" customWidth="1"/>
    <col min="8196" max="8196" width="12.7109375" style="148" customWidth="1"/>
    <col min="8197" max="8197" width="1.7109375" style="148" customWidth="1"/>
    <col min="8198" max="8198" width="12.42578125" style="148" bestFit="1" customWidth="1"/>
    <col min="8199" max="8199" width="1.7109375" style="148" customWidth="1"/>
    <col min="8200" max="8200" width="12.7109375" style="148" customWidth="1"/>
    <col min="8201" max="8201" width="1.7109375" style="148" customWidth="1"/>
    <col min="8202" max="8448" width="9.140625" style="148"/>
    <col min="8449" max="8449" width="36.7109375" style="148" customWidth="1"/>
    <col min="8450" max="8450" width="12.7109375" style="148" customWidth="1"/>
    <col min="8451" max="8451" width="1.7109375" style="148" customWidth="1"/>
    <col min="8452" max="8452" width="12.7109375" style="148" customWidth="1"/>
    <col min="8453" max="8453" width="1.7109375" style="148" customWidth="1"/>
    <col min="8454" max="8454" width="12.42578125" style="148" bestFit="1" customWidth="1"/>
    <col min="8455" max="8455" width="1.7109375" style="148" customWidth="1"/>
    <col min="8456" max="8456" width="12.7109375" style="148" customWidth="1"/>
    <col min="8457" max="8457" width="1.7109375" style="148" customWidth="1"/>
    <col min="8458" max="8704" width="9.140625" style="148"/>
    <col min="8705" max="8705" width="36.7109375" style="148" customWidth="1"/>
    <col min="8706" max="8706" width="12.7109375" style="148" customWidth="1"/>
    <col min="8707" max="8707" width="1.7109375" style="148" customWidth="1"/>
    <col min="8708" max="8708" width="12.7109375" style="148" customWidth="1"/>
    <col min="8709" max="8709" width="1.7109375" style="148" customWidth="1"/>
    <col min="8710" max="8710" width="12.42578125" style="148" bestFit="1" customWidth="1"/>
    <col min="8711" max="8711" width="1.7109375" style="148" customWidth="1"/>
    <col min="8712" max="8712" width="12.7109375" style="148" customWidth="1"/>
    <col min="8713" max="8713" width="1.7109375" style="148" customWidth="1"/>
    <col min="8714" max="8960" width="9.140625" style="148"/>
    <col min="8961" max="8961" width="36.7109375" style="148" customWidth="1"/>
    <col min="8962" max="8962" width="12.7109375" style="148" customWidth="1"/>
    <col min="8963" max="8963" width="1.7109375" style="148" customWidth="1"/>
    <col min="8964" max="8964" width="12.7109375" style="148" customWidth="1"/>
    <col min="8965" max="8965" width="1.7109375" style="148" customWidth="1"/>
    <col min="8966" max="8966" width="12.42578125" style="148" bestFit="1" customWidth="1"/>
    <col min="8967" max="8967" width="1.7109375" style="148" customWidth="1"/>
    <col min="8968" max="8968" width="12.7109375" style="148" customWidth="1"/>
    <col min="8969" max="8969" width="1.7109375" style="148" customWidth="1"/>
    <col min="8970" max="9216" width="9.140625" style="148"/>
    <col min="9217" max="9217" width="36.7109375" style="148" customWidth="1"/>
    <col min="9218" max="9218" width="12.7109375" style="148" customWidth="1"/>
    <col min="9219" max="9219" width="1.7109375" style="148" customWidth="1"/>
    <col min="9220" max="9220" width="12.7109375" style="148" customWidth="1"/>
    <col min="9221" max="9221" width="1.7109375" style="148" customWidth="1"/>
    <col min="9222" max="9222" width="12.42578125" style="148" bestFit="1" customWidth="1"/>
    <col min="9223" max="9223" width="1.7109375" style="148" customWidth="1"/>
    <col min="9224" max="9224" width="12.7109375" style="148" customWidth="1"/>
    <col min="9225" max="9225" width="1.7109375" style="148" customWidth="1"/>
    <col min="9226" max="9472" width="9.140625" style="148"/>
    <col min="9473" max="9473" width="36.7109375" style="148" customWidth="1"/>
    <col min="9474" max="9474" width="12.7109375" style="148" customWidth="1"/>
    <col min="9475" max="9475" width="1.7109375" style="148" customWidth="1"/>
    <col min="9476" max="9476" width="12.7109375" style="148" customWidth="1"/>
    <col min="9477" max="9477" width="1.7109375" style="148" customWidth="1"/>
    <col min="9478" max="9478" width="12.42578125" style="148" bestFit="1" customWidth="1"/>
    <col min="9479" max="9479" width="1.7109375" style="148" customWidth="1"/>
    <col min="9480" max="9480" width="12.7109375" style="148" customWidth="1"/>
    <col min="9481" max="9481" width="1.7109375" style="148" customWidth="1"/>
    <col min="9482" max="9728" width="9.140625" style="148"/>
    <col min="9729" max="9729" width="36.7109375" style="148" customWidth="1"/>
    <col min="9730" max="9730" width="12.7109375" style="148" customWidth="1"/>
    <col min="9731" max="9731" width="1.7109375" style="148" customWidth="1"/>
    <col min="9732" max="9732" width="12.7109375" style="148" customWidth="1"/>
    <col min="9733" max="9733" width="1.7109375" style="148" customWidth="1"/>
    <col min="9734" max="9734" width="12.42578125" style="148" bestFit="1" customWidth="1"/>
    <col min="9735" max="9735" width="1.7109375" style="148" customWidth="1"/>
    <col min="9736" max="9736" width="12.7109375" style="148" customWidth="1"/>
    <col min="9737" max="9737" width="1.7109375" style="148" customWidth="1"/>
    <col min="9738" max="9984" width="9.140625" style="148"/>
    <col min="9985" max="9985" width="36.7109375" style="148" customWidth="1"/>
    <col min="9986" max="9986" width="12.7109375" style="148" customWidth="1"/>
    <col min="9987" max="9987" width="1.7109375" style="148" customWidth="1"/>
    <col min="9988" max="9988" width="12.7109375" style="148" customWidth="1"/>
    <col min="9989" max="9989" width="1.7109375" style="148" customWidth="1"/>
    <col min="9990" max="9990" width="12.42578125" style="148" bestFit="1" customWidth="1"/>
    <col min="9991" max="9991" width="1.7109375" style="148" customWidth="1"/>
    <col min="9992" max="9992" width="12.7109375" style="148" customWidth="1"/>
    <col min="9993" max="9993" width="1.7109375" style="148" customWidth="1"/>
    <col min="9994" max="10240" width="9.140625" style="148"/>
    <col min="10241" max="10241" width="36.7109375" style="148" customWidth="1"/>
    <col min="10242" max="10242" width="12.7109375" style="148" customWidth="1"/>
    <col min="10243" max="10243" width="1.7109375" style="148" customWidth="1"/>
    <col min="10244" max="10244" width="12.7109375" style="148" customWidth="1"/>
    <col min="10245" max="10245" width="1.7109375" style="148" customWidth="1"/>
    <col min="10246" max="10246" width="12.42578125" style="148" bestFit="1" customWidth="1"/>
    <col min="10247" max="10247" width="1.7109375" style="148" customWidth="1"/>
    <col min="10248" max="10248" width="12.7109375" style="148" customWidth="1"/>
    <col min="10249" max="10249" width="1.7109375" style="148" customWidth="1"/>
    <col min="10250" max="10496" width="9.140625" style="148"/>
    <col min="10497" max="10497" width="36.7109375" style="148" customWidth="1"/>
    <col min="10498" max="10498" width="12.7109375" style="148" customWidth="1"/>
    <col min="10499" max="10499" width="1.7109375" style="148" customWidth="1"/>
    <col min="10500" max="10500" width="12.7109375" style="148" customWidth="1"/>
    <col min="10501" max="10501" width="1.7109375" style="148" customWidth="1"/>
    <col min="10502" max="10502" width="12.42578125" style="148" bestFit="1" customWidth="1"/>
    <col min="10503" max="10503" width="1.7109375" style="148" customWidth="1"/>
    <col min="10504" max="10504" width="12.7109375" style="148" customWidth="1"/>
    <col min="10505" max="10505" width="1.7109375" style="148" customWidth="1"/>
    <col min="10506" max="10752" width="9.140625" style="148"/>
    <col min="10753" max="10753" width="36.7109375" style="148" customWidth="1"/>
    <col min="10754" max="10754" width="12.7109375" style="148" customWidth="1"/>
    <col min="10755" max="10755" width="1.7109375" style="148" customWidth="1"/>
    <col min="10756" max="10756" width="12.7109375" style="148" customWidth="1"/>
    <col min="10757" max="10757" width="1.7109375" style="148" customWidth="1"/>
    <col min="10758" max="10758" width="12.42578125" style="148" bestFit="1" customWidth="1"/>
    <col min="10759" max="10759" width="1.7109375" style="148" customWidth="1"/>
    <col min="10760" max="10760" width="12.7109375" style="148" customWidth="1"/>
    <col min="10761" max="10761" width="1.7109375" style="148" customWidth="1"/>
    <col min="10762" max="11008" width="9.140625" style="148"/>
    <col min="11009" max="11009" width="36.7109375" style="148" customWidth="1"/>
    <col min="11010" max="11010" width="12.7109375" style="148" customWidth="1"/>
    <col min="11011" max="11011" width="1.7109375" style="148" customWidth="1"/>
    <col min="11012" max="11012" width="12.7109375" style="148" customWidth="1"/>
    <col min="11013" max="11013" width="1.7109375" style="148" customWidth="1"/>
    <col min="11014" max="11014" width="12.42578125" style="148" bestFit="1" customWidth="1"/>
    <col min="11015" max="11015" width="1.7109375" style="148" customWidth="1"/>
    <col min="11016" max="11016" width="12.7109375" style="148" customWidth="1"/>
    <col min="11017" max="11017" width="1.7109375" style="148" customWidth="1"/>
    <col min="11018" max="11264" width="9.140625" style="148"/>
    <col min="11265" max="11265" width="36.7109375" style="148" customWidth="1"/>
    <col min="11266" max="11266" width="12.7109375" style="148" customWidth="1"/>
    <col min="11267" max="11267" width="1.7109375" style="148" customWidth="1"/>
    <col min="11268" max="11268" width="12.7109375" style="148" customWidth="1"/>
    <col min="11269" max="11269" width="1.7109375" style="148" customWidth="1"/>
    <col min="11270" max="11270" width="12.42578125" style="148" bestFit="1" customWidth="1"/>
    <col min="11271" max="11271" width="1.7109375" style="148" customWidth="1"/>
    <col min="11272" max="11272" width="12.7109375" style="148" customWidth="1"/>
    <col min="11273" max="11273" width="1.7109375" style="148" customWidth="1"/>
    <col min="11274" max="11520" width="9.140625" style="148"/>
    <col min="11521" max="11521" width="36.7109375" style="148" customWidth="1"/>
    <col min="11522" max="11522" width="12.7109375" style="148" customWidth="1"/>
    <col min="11523" max="11523" width="1.7109375" style="148" customWidth="1"/>
    <col min="11524" max="11524" width="12.7109375" style="148" customWidth="1"/>
    <col min="11525" max="11525" width="1.7109375" style="148" customWidth="1"/>
    <col min="11526" max="11526" width="12.42578125" style="148" bestFit="1" customWidth="1"/>
    <col min="11527" max="11527" width="1.7109375" style="148" customWidth="1"/>
    <col min="11528" max="11528" width="12.7109375" style="148" customWidth="1"/>
    <col min="11529" max="11529" width="1.7109375" style="148" customWidth="1"/>
    <col min="11530" max="11776" width="9.140625" style="148"/>
    <col min="11777" max="11777" width="36.7109375" style="148" customWidth="1"/>
    <col min="11778" max="11778" width="12.7109375" style="148" customWidth="1"/>
    <col min="11779" max="11779" width="1.7109375" style="148" customWidth="1"/>
    <col min="11780" max="11780" width="12.7109375" style="148" customWidth="1"/>
    <col min="11781" max="11781" width="1.7109375" style="148" customWidth="1"/>
    <col min="11782" max="11782" width="12.42578125" style="148" bestFit="1" customWidth="1"/>
    <col min="11783" max="11783" width="1.7109375" style="148" customWidth="1"/>
    <col min="11784" max="11784" width="12.7109375" style="148" customWidth="1"/>
    <col min="11785" max="11785" width="1.7109375" style="148" customWidth="1"/>
    <col min="11786" max="12032" width="9.140625" style="148"/>
    <col min="12033" max="12033" width="36.7109375" style="148" customWidth="1"/>
    <col min="12034" max="12034" width="12.7109375" style="148" customWidth="1"/>
    <col min="12035" max="12035" width="1.7109375" style="148" customWidth="1"/>
    <col min="12036" max="12036" width="12.7109375" style="148" customWidth="1"/>
    <col min="12037" max="12037" width="1.7109375" style="148" customWidth="1"/>
    <col min="12038" max="12038" width="12.42578125" style="148" bestFit="1" customWidth="1"/>
    <col min="12039" max="12039" width="1.7109375" style="148" customWidth="1"/>
    <col min="12040" max="12040" width="12.7109375" style="148" customWidth="1"/>
    <col min="12041" max="12041" width="1.7109375" style="148" customWidth="1"/>
    <col min="12042" max="12288" width="9.140625" style="148"/>
    <col min="12289" max="12289" width="36.7109375" style="148" customWidth="1"/>
    <col min="12290" max="12290" width="12.7109375" style="148" customWidth="1"/>
    <col min="12291" max="12291" width="1.7109375" style="148" customWidth="1"/>
    <col min="12292" max="12292" width="12.7109375" style="148" customWidth="1"/>
    <col min="12293" max="12293" width="1.7109375" style="148" customWidth="1"/>
    <col min="12294" max="12294" width="12.42578125" style="148" bestFit="1" customWidth="1"/>
    <col min="12295" max="12295" width="1.7109375" style="148" customWidth="1"/>
    <col min="12296" max="12296" width="12.7109375" style="148" customWidth="1"/>
    <col min="12297" max="12297" width="1.7109375" style="148" customWidth="1"/>
    <col min="12298" max="12544" width="9.140625" style="148"/>
    <col min="12545" max="12545" width="36.7109375" style="148" customWidth="1"/>
    <col min="12546" max="12546" width="12.7109375" style="148" customWidth="1"/>
    <col min="12547" max="12547" width="1.7109375" style="148" customWidth="1"/>
    <col min="12548" max="12548" width="12.7109375" style="148" customWidth="1"/>
    <col min="12549" max="12549" width="1.7109375" style="148" customWidth="1"/>
    <col min="12550" max="12550" width="12.42578125" style="148" bestFit="1" customWidth="1"/>
    <col min="12551" max="12551" width="1.7109375" style="148" customWidth="1"/>
    <col min="12552" max="12552" width="12.7109375" style="148" customWidth="1"/>
    <col min="12553" max="12553" width="1.7109375" style="148" customWidth="1"/>
    <col min="12554" max="12800" width="9.140625" style="148"/>
    <col min="12801" max="12801" width="36.7109375" style="148" customWidth="1"/>
    <col min="12802" max="12802" width="12.7109375" style="148" customWidth="1"/>
    <col min="12803" max="12803" width="1.7109375" style="148" customWidth="1"/>
    <col min="12804" max="12804" width="12.7109375" style="148" customWidth="1"/>
    <col min="12805" max="12805" width="1.7109375" style="148" customWidth="1"/>
    <col min="12806" max="12806" width="12.42578125" style="148" bestFit="1" customWidth="1"/>
    <col min="12807" max="12807" width="1.7109375" style="148" customWidth="1"/>
    <col min="12808" max="12808" width="12.7109375" style="148" customWidth="1"/>
    <col min="12809" max="12809" width="1.7109375" style="148" customWidth="1"/>
    <col min="12810" max="13056" width="9.140625" style="148"/>
    <col min="13057" max="13057" width="36.7109375" style="148" customWidth="1"/>
    <col min="13058" max="13058" width="12.7109375" style="148" customWidth="1"/>
    <col min="13059" max="13059" width="1.7109375" style="148" customWidth="1"/>
    <col min="13060" max="13060" width="12.7109375" style="148" customWidth="1"/>
    <col min="13061" max="13061" width="1.7109375" style="148" customWidth="1"/>
    <col min="13062" max="13062" width="12.42578125" style="148" bestFit="1" customWidth="1"/>
    <col min="13063" max="13063" width="1.7109375" style="148" customWidth="1"/>
    <col min="13064" max="13064" width="12.7109375" style="148" customWidth="1"/>
    <col min="13065" max="13065" width="1.7109375" style="148" customWidth="1"/>
    <col min="13066" max="13312" width="9.140625" style="148"/>
    <col min="13313" max="13313" width="36.7109375" style="148" customWidth="1"/>
    <col min="13314" max="13314" width="12.7109375" style="148" customWidth="1"/>
    <col min="13315" max="13315" width="1.7109375" style="148" customWidth="1"/>
    <col min="13316" max="13316" width="12.7109375" style="148" customWidth="1"/>
    <col min="13317" max="13317" width="1.7109375" style="148" customWidth="1"/>
    <col min="13318" max="13318" width="12.42578125" style="148" bestFit="1" customWidth="1"/>
    <col min="13319" max="13319" width="1.7109375" style="148" customWidth="1"/>
    <col min="13320" max="13320" width="12.7109375" style="148" customWidth="1"/>
    <col min="13321" max="13321" width="1.7109375" style="148" customWidth="1"/>
    <col min="13322" max="13568" width="9.140625" style="148"/>
    <col min="13569" max="13569" width="36.7109375" style="148" customWidth="1"/>
    <col min="13570" max="13570" width="12.7109375" style="148" customWidth="1"/>
    <col min="13571" max="13571" width="1.7109375" style="148" customWidth="1"/>
    <col min="13572" max="13572" width="12.7109375" style="148" customWidth="1"/>
    <col min="13573" max="13573" width="1.7109375" style="148" customWidth="1"/>
    <col min="13574" max="13574" width="12.42578125" style="148" bestFit="1" customWidth="1"/>
    <col min="13575" max="13575" width="1.7109375" style="148" customWidth="1"/>
    <col min="13576" max="13576" width="12.7109375" style="148" customWidth="1"/>
    <col min="13577" max="13577" width="1.7109375" style="148" customWidth="1"/>
    <col min="13578" max="13824" width="9.140625" style="148"/>
    <col min="13825" max="13825" width="36.7109375" style="148" customWidth="1"/>
    <col min="13826" max="13826" width="12.7109375" style="148" customWidth="1"/>
    <col min="13827" max="13827" width="1.7109375" style="148" customWidth="1"/>
    <col min="13828" max="13828" width="12.7109375" style="148" customWidth="1"/>
    <col min="13829" max="13829" width="1.7109375" style="148" customWidth="1"/>
    <col min="13830" max="13830" width="12.42578125" style="148" bestFit="1" customWidth="1"/>
    <col min="13831" max="13831" width="1.7109375" style="148" customWidth="1"/>
    <col min="13832" max="13832" width="12.7109375" style="148" customWidth="1"/>
    <col min="13833" max="13833" width="1.7109375" style="148" customWidth="1"/>
    <col min="13834" max="14080" width="9.140625" style="148"/>
    <col min="14081" max="14081" width="36.7109375" style="148" customWidth="1"/>
    <col min="14082" max="14082" width="12.7109375" style="148" customWidth="1"/>
    <col min="14083" max="14083" width="1.7109375" style="148" customWidth="1"/>
    <col min="14084" max="14084" width="12.7109375" style="148" customWidth="1"/>
    <col min="14085" max="14085" width="1.7109375" style="148" customWidth="1"/>
    <col min="14086" max="14086" width="12.42578125" style="148" bestFit="1" customWidth="1"/>
    <col min="14087" max="14087" width="1.7109375" style="148" customWidth="1"/>
    <col min="14088" max="14088" width="12.7109375" style="148" customWidth="1"/>
    <col min="14089" max="14089" width="1.7109375" style="148" customWidth="1"/>
    <col min="14090" max="14336" width="9.140625" style="148"/>
    <col min="14337" max="14337" width="36.7109375" style="148" customWidth="1"/>
    <col min="14338" max="14338" width="12.7109375" style="148" customWidth="1"/>
    <col min="14339" max="14339" width="1.7109375" style="148" customWidth="1"/>
    <col min="14340" max="14340" width="12.7109375" style="148" customWidth="1"/>
    <col min="14341" max="14341" width="1.7109375" style="148" customWidth="1"/>
    <col min="14342" max="14342" width="12.42578125" style="148" bestFit="1" customWidth="1"/>
    <col min="14343" max="14343" width="1.7109375" style="148" customWidth="1"/>
    <col min="14344" max="14344" width="12.7109375" style="148" customWidth="1"/>
    <col min="14345" max="14345" width="1.7109375" style="148" customWidth="1"/>
    <col min="14346" max="14592" width="9.140625" style="148"/>
    <col min="14593" max="14593" width="36.7109375" style="148" customWidth="1"/>
    <col min="14594" max="14594" width="12.7109375" style="148" customWidth="1"/>
    <col min="14595" max="14595" width="1.7109375" style="148" customWidth="1"/>
    <col min="14596" max="14596" width="12.7109375" style="148" customWidth="1"/>
    <col min="14597" max="14597" width="1.7109375" style="148" customWidth="1"/>
    <col min="14598" max="14598" width="12.42578125" style="148" bestFit="1" customWidth="1"/>
    <col min="14599" max="14599" width="1.7109375" style="148" customWidth="1"/>
    <col min="14600" max="14600" width="12.7109375" style="148" customWidth="1"/>
    <col min="14601" max="14601" width="1.7109375" style="148" customWidth="1"/>
    <col min="14602" max="14848" width="9.140625" style="148"/>
    <col min="14849" max="14849" width="36.7109375" style="148" customWidth="1"/>
    <col min="14850" max="14850" width="12.7109375" style="148" customWidth="1"/>
    <col min="14851" max="14851" width="1.7109375" style="148" customWidth="1"/>
    <col min="14852" max="14852" width="12.7109375" style="148" customWidth="1"/>
    <col min="14853" max="14853" width="1.7109375" style="148" customWidth="1"/>
    <col min="14854" max="14854" width="12.42578125" style="148" bestFit="1" customWidth="1"/>
    <col min="14855" max="14855" width="1.7109375" style="148" customWidth="1"/>
    <col min="14856" max="14856" width="12.7109375" style="148" customWidth="1"/>
    <col min="14857" max="14857" width="1.7109375" style="148" customWidth="1"/>
    <col min="14858" max="15104" width="9.140625" style="148"/>
    <col min="15105" max="15105" width="36.7109375" style="148" customWidth="1"/>
    <col min="15106" max="15106" width="12.7109375" style="148" customWidth="1"/>
    <col min="15107" max="15107" width="1.7109375" style="148" customWidth="1"/>
    <col min="15108" max="15108" width="12.7109375" style="148" customWidth="1"/>
    <col min="15109" max="15109" width="1.7109375" style="148" customWidth="1"/>
    <col min="15110" max="15110" width="12.42578125" style="148" bestFit="1" customWidth="1"/>
    <col min="15111" max="15111" width="1.7109375" style="148" customWidth="1"/>
    <col min="15112" max="15112" width="12.7109375" style="148" customWidth="1"/>
    <col min="15113" max="15113" width="1.7109375" style="148" customWidth="1"/>
    <col min="15114" max="15360" width="9.140625" style="148"/>
    <col min="15361" max="15361" width="36.7109375" style="148" customWidth="1"/>
    <col min="15362" max="15362" width="12.7109375" style="148" customWidth="1"/>
    <col min="15363" max="15363" width="1.7109375" style="148" customWidth="1"/>
    <col min="15364" max="15364" width="12.7109375" style="148" customWidth="1"/>
    <col min="15365" max="15365" width="1.7109375" style="148" customWidth="1"/>
    <col min="15366" max="15366" width="12.42578125" style="148" bestFit="1" customWidth="1"/>
    <col min="15367" max="15367" width="1.7109375" style="148" customWidth="1"/>
    <col min="15368" max="15368" width="12.7109375" style="148" customWidth="1"/>
    <col min="15369" max="15369" width="1.7109375" style="148" customWidth="1"/>
    <col min="15370" max="15616" width="9.140625" style="148"/>
    <col min="15617" max="15617" width="36.7109375" style="148" customWidth="1"/>
    <col min="15618" max="15618" width="12.7109375" style="148" customWidth="1"/>
    <col min="15619" max="15619" width="1.7109375" style="148" customWidth="1"/>
    <col min="15620" max="15620" width="12.7109375" style="148" customWidth="1"/>
    <col min="15621" max="15621" width="1.7109375" style="148" customWidth="1"/>
    <col min="15622" max="15622" width="12.42578125" style="148" bestFit="1" customWidth="1"/>
    <col min="15623" max="15623" width="1.7109375" style="148" customWidth="1"/>
    <col min="15624" max="15624" width="12.7109375" style="148" customWidth="1"/>
    <col min="15625" max="15625" width="1.7109375" style="148" customWidth="1"/>
    <col min="15626" max="15872" width="9.140625" style="148"/>
    <col min="15873" max="15873" width="36.7109375" style="148" customWidth="1"/>
    <col min="15874" max="15874" width="12.7109375" style="148" customWidth="1"/>
    <col min="15875" max="15875" width="1.7109375" style="148" customWidth="1"/>
    <col min="15876" max="15876" width="12.7109375" style="148" customWidth="1"/>
    <col min="15877" max="15877" width="1.7109375" style="148" customWidth="1"/>
    <col min="15878" max="15878" width="12.42578125" style="148" bestFit="1" customWidth="1"/>
    <col min="15879" max="15879" width="1.7109375" style="148" customWidth="1"/>
    <col min="15880" max="15880" width="12.7109375" style="148" customWidth="1"/>
    <col min="15881" max="15881" width="1.7109375" style="148" customWidth="1"/>
    <col min="15882" max="16128" width="9.140625" style="148"/>
    <col min="16129" max="16129" width="36.7109375" style="148" customWidth="1"/>
    <col min="16130" max="16130" width="12.7109375" style="148" customWidth="1"/>
    <col min="16131" max="16131" width="1.7109375" style="148" customWidth="1"/>
    <col min="16132" max="16132" width="12.7109375" style="148" customWidth="1"/>
    <col min="16133" max="16133" width="1.7109375" style="148" customWidth="1"/>
    <col min="16134" max="16134" width="12.42578125" style="148" bestFit="1" customWidth="1"/>
    <col min="16135" max="16135" width="1.7109375" style="148" customWidth="1"/>
    <col min="16136" max="16136" width="12.7109375" style="148" customWidth="1"/>
    <col min="16137" max="16137" width="1.7109375" style="148" customWidth="1"/>
    <col min="16138" max="16384" width="9.140625" style="148"/>
  </cols>
  <sheetData>
    <row r="1" spans="1:9" ht="15">
      <c r="A1" s="423" t="s">
        <v>0</v>
      </c>
      <c r="B1" s="423"/>
      <c r="C1" s="423"/>
      <c r="D1" s="423"/>
      <c r="E1" s="423"/>
      <c r="F1" s="423"/>
      <c r="G1" s="423"/>
      <c r="H1" s="423"/>
      <c r="I1" s="423"/>
    </row>
    <row r="2" spans="1:9">
      <c r="A2" s="424" t="s">
        <v>198</v>
      </c>
      <c r="B2" s="424"/>
      <c r="C2" s="424"/>
      <c r="D2" s="424"/>
      <c r="E2" s="424"/>
      <c r="F2" s="424"/>
      <c r="G2" s="424"/>
      <c r="H2" s="424"/>
      <c r="I2" s="424"/>
    </row>
    <row r="3" spans="1:9">
      <c r="A3" s="425" t="s">
        <v>222</v>
      </c>
      <c r="B3" s="425"/>
      <c r="C3" s="425"/>
      <c r="D3" s="425"/>
      <c r="E3" s="425"/>
      <c r="F3" s="425"/>
      <c r="G3" s="425"/>
      <c r="H3" s="425"/>
      <c r="I3" s="425"/>
    </row>
    <row r="4" spans="1:9">
      <c r="A4" s="424" t="s">
        <v>174</v>
      </c>
      <c r="B4" s="424"/>
      <c r="C4" s="424"/>
      <c r="D4" s="424"/>
      <c r="E4" s="424"/>
      <c r="F4" s="424"/>
      <c r="G4" s="424"/>
      <c r="H4" s="424"/>
      <c r="I4" s="424"/>
    </row>
    <row r="5" spans="1:9" ht="15.75">
      <c r="A5" s="426" t="s">
        <v>48</v>
      </c>
      <c r="B5" s="426"/>
      <c r="C5" s="426"/>
      <c r="D5" s="426"/>
      <c r="E5" s="426"/>
      <c r="F5" s="426"/>
      <c r="G5" s="426"/>
      <c r="H5" s="426"/>
      <c r="I5" s="426"/>
    </row>
    <row r="7" spans="1:9">
      <c r="F7" s="149" t="s">
        <v>175</v>
      </c>
    </row>
    <row r="9" spans="1:9">
      <c r="B9" s="150" t="s">
        <v>49</v>
      </c>
      <c r="C9" s="150"/>
      <c r="D9" s="150" t="s">
        <v>52</v>
      </c>
      <c r="E9" s="150"/>
      <c r="F9" s="150" t="s">
        <v>51</v>
      </c>
      <c r="G9" s="150"/>
      <c r="H9" s="150" t="s">
        <v>52</v>
      </c>
    </row>
    <row r="10" spans="1:9">
      <c r="B10" s="152">
        <v>2013</v>
      </c>
      <c r="C10" s="153"/>
      <c r="D10" s="152">
        <v>2014</v>
      </c>
      <c r="E10" s="153"/>
      <c r="F10" s="152">
        <v>2014</v>
      </c>
      <c r="G10" s="153"/>
      <c r="H10" s="152">
        <v>2015</v>
      </c>
    </row>
    <row r="11" spans="1:9">
      <c r="B11" s="155"/>
      <c r="C11" s="155"/>
      <c r="D11" s="155"/>
      <c r="E11" s="155"/>
      <c r="F11" s="155"/>
      <c r="G11" s="155"/>
      <c r="H11" s="155"/>
    </row>
    <row r="12" spans="1:9">
      <c r="B12" s="155"/>
      <c r="C12" s="155"/>
      <c r="D12" s="155"/>
      <c r="E12" s="155"/>
      <c r="F12" s="155"/>
      <c r="G12" s="155"/>
      <c r="H12" s="155"/>
    </row>
    <row r="13" spans="1:9">
      <c r="B13" s="155"/>
      <c r="C13" s="155"/>
      <c r="D13" s="155"/>
      <c r="E13" s="155"/>
      <c r="F13" s="155"/>
      <c r="G13" s="155"/>
      <c r="H13" s="155"/>
    </row>
    <row r="14" spans="1:9">
      <c r="A14" s="157" t="s">
        <v>176</v>
      </c>
      <c r="B14" s="158">
        <v>0</v>
      </c>
      <c r="C14" s="158"/>
      <c r="D14" s="158">
        <v>0</v>
      </c>
      <c r="E14" s="158"/>
      <c r="F14" s="158">
        <f>+B46</f>
        <v>0</v>
      </c>
      <c r="G14" s="158"/>
      <c r="H14" s="158">
        <f>+F46</f>
        <v>0</v>
      </c>
    </row>
    <row r="16" spans="1:9">
      <c r="A16" s="157" t="s">
        <v>177</v>
      </c>
    </row>
    <row r="17" spans="1:9">
      <c r="A17" s="148" t="s">
        <v>178</v>
      </c>
      <c r="B17" s="161">
        <v>0</v>
      </c>
      <c r="C17" s="161"/>
      <c r="D17" s="161">
        <v>0</v>
      </c>
      <c r="E17" s="161"/>
      <c r="F17" s="161">
        <v>0</v>
      </c>
      <c r="G17" s="161"/>
      <c r="H17" s="161">
        <v>0</v>
      </c>
    </row>
    <row r="18" spans="1:9">
      <c r="A18" s="165" t="s">
        <v>200</v>
      </c>
      <c r="B18" s="161">
        <v>0</v>
      </c>
      <c r="C18" s="161"/>
      <c r="D18" s="161">
        <v>0</v>
      </c>
      <c r="E18" s="161"/>
      <c r="F18" s="161">
        <v>0</v>
      </c>
      <c r="G18" s="161"/>
      <c r="H18" s="161">
        <v>0</v>
      </c>
    </row>
    <row r="19" spans="1:9">
      <c r="B19" s="163"/>
      <c r="C19" s="161"/>
      <c r="D19" s="163"/>
      <c r="E19" s="161"/>
      <c r="F19" s="163"/>
      <c r="G19" s="161"/>
      <c r="H19" s="163"/>
    </row>
    <row r="20" spans="1:9">
      <c r="A20" s="148" t="s">
        <v>179</v>
      </c>
      <c r="B20" s="161">
        <f>SUM(B17:B19)</f>
        <v>0</v>
      </c>
      <c r="C20" s="161"/>
      <c r="D20" s="161">
        <f>SUM(D17:D19)</f>
        <v>0</v>
      </c>
      <c r="E20" s="161"/>
      <c r="F20" s="161">
        <f>SUM(F17:F19)</f>
        <v>0</v>
      </c>
      <c r="G20" s="161"/>
      <c r="H20" s="161">
        <f>SUM(H17:H19)</f>
        <v>0</v>
      </c>
    </row>
    <row r="22" spans="1:9">
      <c r="A22" s="157" t="s">
        <v>180</v>
      </c>
    </row>
    <row r="23" spans="1:9">
      <c r="A23" s="157"/>
    </row>
    <row r="24" spans="1:9">
      <c r="A24" s="171" t="s">
        <v>72</v>
      </c>
      <c r="B24" s="161"/>
      <c r="C24" s="161"/>
      <c r="D24" s="161"/>
      <c r="E24" s="161"/>
      <c r="F24" s="161"/>
      <c r="G24" s="161"/>
      <c r="H24" s="161"/>
    </row>
    <row r="25" spans="1:9">
      <c r="A25" s="165" t="s">
        <v>201</v>
      </c>
      <c r="B25" s="161"/>
      <c r="C25" s="161"/>
      <c r="D25" s="161"/>
      <c r="E25" s="161"/>
      <c r="F25" s="161"/>
      <c r="G25" s="161"/>
      <c r="H25" s="161"/>
    </row>
    <row r="26" spans="1:9">
      <c r="A26" s="165" t="s">
        <v>202</v>
      </c>
      <c r="B26" s="161">
        <v>0</v>
      </c>
      <c r="C26" s="161"/>
      <c r="D26" s="161">
        <v>0</v>
      </c>
      <c r="E26" s="161"/>
      <c r="F26" s="161">
        <v>0</v>
      </c>
      <c r="G26" s="161"/>
      <c r="H26" s="161">
        <v>0</v>
      </c>
      <c r="I26" s="161"/>
    </row>
    <row r="27" spans="1:9">
      <c r="A27" s="165" t="s">
        <v>203</v>
      </c>
      <c r="B27" s="161">
        <v>0</v>
      </c>
      <c r="C27" s="161"/>
      <c r="D27" s="161">
        <v>0</v>
      </c>
      <c r="E27" s="161"/>
      <c r="F27" s="161">
        <v>0</v>
      </c>
      <c r="G27" s="161"/>
      <c r="H27" s="161">
        <v>0</v>
      </c>
      <c r="I27" s="161"/>
    </row>
    <row r="28" spans="1:9">
      <c r="A28" s="165" t="s">
        <v>204</v>
      </c>
      <c r="B28" s="163">
        <v>0</v>
      </c>
      <c r="C28" s="161"/>
      <c r="D28" s="163">
        <v>0</v>
      </c>
      <c r="E28" s="161"/>
      <c r="F28" s="163">
        <v>0</v>
      </c>
      <c r="G28" s="161"/>
      <c r="H28" s="163">
        <v>0</v>
      </c>
      <c r="I28" s="161"/>
    </row>
    <row r="29" spans="1:9">
      <c r="A29" s="165" t="s">
        <v>205</v>
      </c>
      <c r="B29" s="161">
        <f>SUM(B26:B28)</f>
        <v>0</v>
      </c>
      <c r="C29" s="161"/>
      <c r="D29" s="161">
        <f>SUM(D26:D28)</f>
        <v>0</v>
      </c>
      <c r="E29" s="161"/>
      <c r="F29" s="161">
        <f>SUM(F26:F28)</f>
        <v>0</v>
      </c>
      <c r="G29" s="161"/>
      <c r="H29" s="161">
        <f>SUM(H26:H28)</f>
        <v>0</v>
      </c>
    </row>
    <row r="30" spans="1:9">
      <c r="A30" s="165"/>
      <c r="B30" s="161"/>
      <c r="C30" s="161"/>
      <c r="D30" s="161"/>
      <c r="E30" s="161"/>
      <c r="F30" s="161"/>
      <c r="G30" s="161"/>
      <c r="H30" s="161"/>
    </row>
    <row r="31" spans="1:9">
      <c r="A31" s="171" t="s">
        <v>73</v>
      </c>
      <c r="B31" s="161"/>
      <c r="C31" s="161"/>
      <c r="D31" s="161"/>
      <c r="E31" s="161"/>
      <c r="F31" s="161"/>
      <c r="G31" s="161"/>
      <c r="H31" s="161"/>
    </row>
    <row r="32" spans="1:9">
      <c r="A32" s="165" t="s">
        <v>201</v>
      </c>
      <c r="B32" s="161"/>
      <c r="C32" s="161"/>
      <c r="D32" s="161"/>
      <c r="E32" s="161"/>
      <c r="F32" s="161"/>
      <c r="G32" s="161"/>
      <c r="H32" s="161"/>
    </row>
    <row r="33" spans="1:9">
      <c r="A33" s="165" t="s">
        <v>202</v>
      </c>
      <c r="B33" s="161">
        <v>0</v>
      </c>
      <c r="C33" s="161"/>
      <c r="D33" s="161">
        <v>0</v>
      </c>
      <c r="E33" s="161"/>
      <c r="F33" s="161">
        <v>0</v>
      </c>
      <c r="G33" s="161"/>
      <c r="H33" s="161">
        <v>0</v>
      </c>
      <c r="I33" s="161"/>
    </row>
    <row r="34" spans="1:9">
      <c r="A34" s="165" t="s">
        <v>203</v>
      </c>
      <c r="B34" s="161">
        <v>0</v>
      </c>
      <c r="C34" s="161"/>
      <c r="D34" s="161">
        <v>0</v>
      </c>
      <c r="E34" s="161"/>
      <c r="F34" s="161">
        <v>0</v>
      </c>
      <c r="G34" s="161"/>
      <c r="H34" s="161">
        <v>0</v>
      </c>
      <c r="I34" s="161"/>
    </row>
    <row r="35" spans="1:9">
      <c r="A35" s="165" t="s">
        <v>204</v>
      </c>
      <c r="B35" s="163">
        <v>0</v>
      </c>
      <c r="C35" s="161"/>
      <c r="D35" s="163">
        <v>0</v>
      </c>
      <c r="E35" s="161"/>
      <c r="F35" s="163">
        <v>0</v>
      </c>
      <c r="G35" s="161"/>
      <c r="H35" s="163">
        <v>0</v>
      </c>
      <c r="I35" s="161"/>
    </row>
    <row r="36" spans="1:9">
      <c r="A36" s="165" t="s">
        <v>206</v>
      </c>
      <c r="B36" s="163">
        <f>SUM(B33:B35)</f>
        <v>0</v>
      </c>
      <c r="C36" s="161"/>
      <c r="D36" s="163">
        <f>SUM(D33:D35)</f>
        <v>0</v>
      </c>
      <c r="E36" s="161"/>
      <c r="F36" s="163">
        <f>SUM(F33:F35)</f>
        <v>0</v>
      </c>
      <c r="G36" s="161"/>
      <c r="H36" s="163">
        <v>41841000</v>
      </c>
    </row>
    <row r="38" spans="1:9">
      <c r="A38" s="148" t="s">
        <v>171</v>
      </c>
      <c r="B38" s="163">
        <f>+B29+B36</f>
        <v>0</v>
      </c>
      <c r="C38" s="161"/>
      <c r="D38" s="163">
        <f>+D29+D36</f>
        <v>0</v>
      </c>
      <c r="E38" s="161"/>
      <c r="F38" s="163">
        <f>+F29+F36</f>
        <v>0</v>
      </c>
      <c r="G38" s="161"/>
      <c r="H38" s="163">
        <f>+H29+H36</f>
        <v>41841000</v>
      </c>
    </row>
    <row r="39" spans="1:9">
      <c r="B39" s="161"/>
      <c r="C39" s="161"/>
      <c r="D39" s="161"/>
      <c r="E39" s="161"/>
      <c r="F39" s="161"/>
      <c r="G39" s="161"/>
      <c r="H39" s="161"/>
    </row>
    <row r="40" spans="1:9">
      <c r="B40" s="161"/>
      <c r="C40" s="161"/>
      <c r="D40" s="161"/>
      <c r="E40" s="161"/>
      <c r="F40" s="161"/>
      <c r="G40" s="161"/>
      <c r="H40" s="161"/>
    </row>
    <row r="41" spans="1:9">
      <c r="A41" s="157" t="s">
        <v>78</v>
      </c>
      <c r="B41" s="161"/>
      <c r="C41" s="161"/>
      <c r="D41" s="161"/>
      <c r="E41" s="161"/>
      <c r="F41" s="161"/>
      <c r="G41" s="161"/>
      <c r="H41" s="161"/>
    </row>
    <row r="42" spans="1:9">
      <c r="A42" s="172" t="s">
        <v>207</v>
      </c>
      <c r="B42" s="173"/>
      <c r="C42" s="173"/>
      <c r="D42" s="173"/>
      <c r="E42" s="173"/>
      <c r="F42" s="173"/>
      <c r="G42" s="173"/>
      <c r="H42" s="173"/>
      <c r="I42" s="174"/>
    </row>
    <row r="43" spans="1:9">
      <c r="A43" s="172" t="s">
        <v>208</v>
      </c>
      <c r="B43" s="163">
        <v>0</v>
      </c>
      <c r="C43" s="161"/>
      <c r="D43" s="163">
        <v>0</v>
      </c>
      <c r="E43" s="161"/>
      <c r="F43" s="163">
        <v>0</v>
      </c>
      <c r="G43" s="161"/>
      <c r="H43" s="163">
        <v>91504496</v>
      </c>
    </row>
    <row r="44" spans="1:9">
      <c r="A44" s="172" t="s">
        <v>209</v>
      </c>
      <c r="B44" s="164">
        <f>SUM(B43)</f>
        <v>0</v>
      </c>
      <c r="C44" s="162"/>
      <c r="D44" s="164">
        <f>SUM(D43)</f>
        <v>0</v>
      </c>
      <c r="E44" s="162"/>
      <c r="F44" s="164">
        <f>SUM(F43)</f>
        <v>0</v>
      </c>
      <c r="G44" s="161"/>
      <c r="H44" s="164">
        <f>SUM(H43)</f>
        <v>91504496</v>
      </c>
    </row>
    <row r="46" spans="1:9" ht="13.5" thickBot="1">
      <c r="A46" s="157" t="s">
        <v>189</v>
      </c>
      <c r="B46" s="170">
        <f>+B14+B20-B38+B44</f>
        <v>0</v>
      </c>
      <c r="C46" s="167"/>
      <c r="D46" s="170">
        <f>+D14+D20-D38+D44</f>
        <v>0</v>
      </c>
      <c r="E46" s="167"/>
      <c r="F46" s="166">
        <f>SUM(F14,F20-F38,F44)</f>
        <v>0</v>
      </c>
      <c r="G46" s="167"/>
      <c r="H46" s="166">
        <f>SUM(H14,H20-H38,H44)</f>
        <v>49663496</v>
      </c>
    </row>
    <row r="47" spans="1:9" ht="13.5" thickTop="1"/>
    <row r="50" spans="2:2">
      <c r="B50" s="169"/>
    </row>
  </sheetData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scale="96" firstPageNumber="33" orientation="portrait" useFirstPageNumber="1" r:id="rId2"/>
  <headerFooter>
    <oddFooter>&amp;C- &amp;P -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sqref="A1:I1"/>
    </sheetView>
  </sheetViews>
  <sheetFormatPr defaultRowHeight="12.75"/>
  <cols>
    <col min="1" max="1" width="36.7109375" style="148" customWidth="1"/>
    <col min="2" max="2" width="12.7109375" style="148" customWidth="1"/>
    <col min="3" max="3" width="1.7109375" style="148" customWidth="1"/>
    <col min="4" max="4" width="12.7109375" style="148" customWidth="1"/>
    <col min="5" max="5" width="1.7109375" style="148" customWidth="1"/>
    <col min="6" max="6" width="12.42578125" style="148" bestFit="1" customWidth="1"/>
    <col min="7" max="7" width="1.7109375" style="148" customWidth="1"/>
    <col min="8" max="8" width="12.7109375" style="148" customWidth="1"/>
    <col min="9" max="9" width="1.7109375" style="148" customWidth="1"/>
    <col min="10" max="256" width="9.140625" style="148"/>
    <col min="257" max="257" width="36.7109375" style="148" customWidth="1"/>
    <col min="258" max="258" width="12.7109375" style="148" customWidth="1"/>
    <col min="259" max="259" width="1.7109375" style="148" customWidth="1"/>
    <col min="260" max="260" width="12.7109375" style="148" customWidth="1"/>
    <col min="261" max="261" width="1.7109375" style="148" customWidth="1"/>
    <col min="262" max="262" width="12.42578125" style="148" bestFit="1" customWidth="1"/>
    <col min="263" max="263" width="1.7109375" style="148" customWidth="1"/>
    <col min="264" max="264" width="12.7109375" style="148" customWidth="1"/>
    <col min="265" max="265" width="1.7109375" style="148" customWidth="1"/>
    <col min="266" max="512" width="9.140625" style="148"/>
    <col min="513" max="513" width="36.7109375" style="148" customWidth="1"/>
    <col min="514" max="514" width="12.7109375" style="148" customWidth="1"/>
    <col min="515" max="515" width="1.7109375" style="148" customWidth="1"/>
    <col min="516" max="516" width="12.7109375" style="148" customWidth="1"/>
    <col min="517" max="517" width="1.7109375" style="148" customWidth="1"/>
    <col min="518" max="518" width="12.42578125" style="148" bestFit="1" customWidth="1"/>
    <col min="519" max="519" width="1.7109375" style="148" customWidth="1"/>
    <col min="520" max="520" width="12.7109375" style="148" customWidth="1"/>
    <col min="521" max="521" width="1.7109375" style="148" customWidth="1"/>
    <col min="522" max="768" width="9.140625" style="148"/>
    <col min="769" max="769" width="36.7109375" style="148" customWidth="1"/>
    <col min="770" max="770" width="12.7109375" style="148" customWidth="1"/>
    <col min="771" max="771" width="1.7109375" style="148" customWidth="1"/>
    <col min="772" max="772" width="12.7109375" style="148" customWidth="1"/>
    <col min="773" max="773" width="1.7109375" style="148" customWidth="1"/>
    <col min="774" max="774" width="12.42578125" style="148" bestFit="1" customWidth="1"/>
    <col min="775" max="775" width="1.7109375" style="148" customWidth="1"/>
    <col min="776" max="776" width="12.7109375" style="148" customWidth="1"/>
    <col min="777" max="777" width="1.7109375" style="148" customWidth="1"/>
    <col min="778" max="1024" width="9.140625" style="148"/>
    <col min="1025" max="1025" width="36.7109375" style="148" customWidth="1"/>
    <col min="1026" max="1026" width="12.7109375" style="148" customWidth="1"/>
    <col min="1027" max="1027" width="1.7109375" style="148" customWidth="1"/>
    <col min="1028" max="1028" width="12.7109375" style="148" customWidth="1"/>
    <col min="1029" max="1029" width="1.7109375" style="148" customWidth="1"/>
    <col min="1030" max="1030" width="12.42578125" style="148" bestFit="1" customWidth="1"/>
    <col min="1031" max="1031" width="1.7109375" style="148" customWidth="1"/>
    <col min="1032" max="1032" width="12.7109375" style="148" customWidth="1"/>
    <col min="1033" max="1033" width="1.7109375" style="148" customWidth="1"/>
    <col min="1034" max="1280" width="9.140625" style="148"/>
    <col min="1281" max="1281" width="36.7109375" style="148" customWidth="1"/>
    <col min="1282" max="1282" width="12.7109375" style="148" customWidth="1"/>
    <col min="1283" max="1283" width="1.7109375" style="148" customWidth="1"/>
    <col min="1284" max="1284" width="12.7109375" style="148" customWidth="1"/>
    <col min="1285" max="1285" width="1.7109375" style="148" customWidth="1"/>
    <col min="1286" max="1286" width="12.42578125" style="148" bestFit="1" customWidth="1"/>
    <col min="1287" max="1287" width="1.7109375" style="148" customWidth="1"/>
    <col min="1288" max="1288" width="12.7109375" style="148" customWidth="1"/>
    <col min="1289" max="1289" width="1.7109375" style="148" customWidth="1"/>
    <col min="1290" max="1536" width="9.140625" style="148"/>
    <col min="1537" max="1537" width="36.7109375" style="148" customWidth="1"/>
    <col min="1538" max="1538" width="12.7109375" style="148" customWidth="1"/>
    <col min="1539" max="1539" width="1.7109375" style="148" customWidth="1"/>
    <col min="1540" max="1540" width="12.7109375" style="148" customWidth="1"/>
    <col min="1541" max="1541" width="1.7109375" style="148" customWidth="1"/>
    <col min="1542" max="1542" width="12.42578125" style="148" bestFit="1" customWidth="1"/>
    <col min="1543" max="1543" width="1.7109375" style="148" customWidth="1"/>
    <col min="1544" max="1544" width="12.7109375" style="148" customWidth="1"/>
    <col min="1545" max="1545" width="1.7109375" style="148" customWidth="1"/>
    <col min="1546" max="1792" width="9.140625" style="148"/>
    <col min="1793" max="1793" width="36.7109375" style="148" customWidth="1"/>
    <col min="1794" max="1794" width="12.7109375" style="148" customWidth="1"/>
    <col min="1795" max="1795" width="1.7109375" style="148" customWidth="1"/>
    <col min="1796" max="1796" width="12.7109375" style="148" customWidth="1"/>
    <col min="1797" max="1797" width="1.7109375" style="148" customWidth="1"/>
    <col min="1798" max="1798" width="12.42578125" style="148" bestFit="1" customWidth="1"/>
    <col min="1799" max="1799" width="1.7109375" style="148" customWidth="1"/>
    <col min="1800" max="1800" width="12.7109375" style="148" customWidth="1"/>
    <col min="1801" max="1801" width="1.7109375" style="148" customWidth="1"/>
    <col min="1802" max="2048" width="9.140625" style="148"/>
    <col min="2049" max="2049" width="36.7109375" style="148" customWidth="1"/>
    <col min="2050" max="2050" width="12.7109375" style="148" customWidth="1"/>
    <col min="2051" max="2051" width="1.7109375" style="148" customWidth="1"/>
    <col min="2052" max="2052" width="12.7109375" style="148" customWidth="1"/>
    <col min="2053" max="2053" width="1.7109375" style="148" customWidth="1"/>
    <col min="2054" max="2054" width="12.42578125" style="148" bestFit="1" customWidth="1"/>
    <col min="2055" max="2055" width="1.7109375" style="148" customWidth="1"/>
    <col min="2056" max="2056" width="12.7109375" style="148" customWidth="1"/>
    <col min="2057" max="2057" width="1.7109375" style="148" customWidth="1"/>
    <col min="2058" max="2304" width="9.140625" style="148"/>
    <col min="2305" max="2305" width="36.7109375" style="148" customWidth="1"/>
    <col min="2306" max="2306" width="12.7109375" style="148" customWidth="1"/>
    <col min="2307" max="2307" width="1.7109375" style="148" customWidth="1"/>
    <col min="2308" max="2308" width="12.7109375" style="148" customWidth="1"/>
    <col min="2309" max="2309" width="1.7109375" style="148" customWidth="1"/>
    <col min="2310" max="2310" width="12.42578125" style="148" bestFit="1" customWidth="1"/>
    <col min="2311" max="2311" width="1.7109375" style="148" customWidth="1"/>
    <col min="2312" max="2312" width="12.7109375" style="148" customWidth="1"/>
    <col min="2313" max="2313" width="1.7109375" style="148" customWidth="1"/>
    <col min="2314" max="2560" width="9.140625" style="148"/>
    <col min="2561" max="2561" width="36.7109375" style="148" customWidth="1"/>
    <col min="2562" max="2562" width="12.7109375" style="148" customWidth="1"/>
    <col min="2563" max="2563" width="1.7109375" style="148" customWidth="1"/>
    <col min="2564" max="2564" width="12.7109375" style="148" customWidth="1"/>
    <col min="2565" max="2565" width="1.7109375" style="148" customWidth="1"/>
    <col min="2566" max="2566" width="12.42578125" style="148" bestFit="1" customWidth="1"/>
    <col min="2567" max="2567" width="1.7109375" style="148" customWidth="1"/>
    <col min="2568" max="2568" width="12.7109375" style="148" customWidth="1"/>
    <col min="2569" max="2569" width="1.7109375" style="148" customWidth="1"/>
    <col min="2570" max="2816" width="9.140625" style="148"/>
    <col min="2817" max="2817" width="36.7109375" style="148" customWidth="1"/>
    <col min="2818" max="2818" width="12.7109375" style="148" customWidth="1"/>
    <col min="2819" max="2819" width="1.7109375" style="148" customWidth="1"/>
    <col min="2820" max="2820" width="12.7109375" style="148" customWidth="1"/>
    <col min="2821" max="2821" width="1.7109375" style="148" customWidth="1"/>
    <col min="2822" max="2822" width="12.42578125" style="148" bestFit="1" customWidth="1"/>
    <col min="2823" max="2823" width="1.7109375" style="148" customWidth="1"/>
    <col min="2824" max="2824" width="12.7109375" style="148" customWidth="1"/>
    <col min="2825" max="2825" width="1.7109375" style="148" customWidth="1"/>
    <col min="2826" max="3072" width="9.140625" style="148"/>
    <col min="3073" max="3073" width="36.7109375" style="148" customWidth="1"/>
    <col min="3074" max="3074" width="12.7109375" style="148" customWidth="1"/>
    <col min="3075" max="3075" width="1.7109375" style="148" customWidth="1"/>
    <col min="3076" max="3076" width="12.7109375" style="148" customWidth="1"/>
    <col min="3077" max="3077" width="1.7109375" style="148" customWidth="1"/>
    <col min="3078" max="3078" width="12.42578125" style="148" bestFit="1" customWidth="1"/>
    <col min="3079" max="3079" width="1.7109375" style="148" customWidth="1"/>
    <col min="3080" max="3080" width="12.7109375" style="148" customWidth="1"/>
    <col min="3081" max="3081" width="1.7109375" style="148" customWidth="1"/>
    <col min="3082" max="3328" width="9.140625" style="148"/>
    <col min="3329" max="3329" width="36.7109375" style="148" customWidth="1"/>
    <col min="3330" max="3330" width="12.7109375" style="148" customWidth="1"/>
    <col min="3331" max="3331" width="1.7109375" style="148" customWidth="1"/>
    <col min="3332" max="3332" width="12.7109375" style="148" customWidth="1"/>
    <col min="3333" max="3333" width="1.7109375" style="148" customWidth="1"/>
    <col min="3334" max="3334" width="12.42578125" style="148" bestFit="1" customWidth="1"/>
    <col min="3335" max="3335" width="1.7109375" style="148" customWidth="1"/>
    <col min="3336" max="3336" width="12.7109375" style="148" customWidth="1"/>
    <col min="3337" max="3337" width="1.7109375" style="148" customWidth="1"/>
    <col min="3338" max="3584" width="9.140625" style="148"/>
    <col min="3585" max="3585" width="36.7109375" style="148" customWidth="1"/>
    <col min="3586" max="3586" width="12.7109375" style="148" customWidth="1"/>
    <col min="3587" max="3587" width="1.7109375" style="148" customWidth="1"/>
    <col min="3588" max="3588" width="12.7109375" style="148" customWidth="1"/>
    <col min="3589" max="3589" width="1.7109375" style="148" customWidth="1"/>
    <col min="3590" max="3590" width="12.42578125" style="148" bestFit="1" customWidth="1"/>
    <col min="3591" max="3591" width="1.7109375" style="148" customWidth="1"/>
    <col min="3592" max="3592" width="12.7109375" style="148" customWidth="1"/>
    <col min="3593" max="3593" width="1.7109375" style="148" customWidth="1"/>
    <col min="3594" max="3840" width="9.140625" style="148"/>
    <col min="3841" max="3841" width="36.7109375" style="148" customWidth="1"/>
    <col min="3842" max="3842" width="12.7109375" style="148" customWidth="1"/>
    <col min="3843" max="3843" width="1.7109375" style="148" customWidth="1"/>
    <col min="3844" max="3844" width="12.7109375" style="148" customWidth="1"/>
    <col min="3845" max="3845" width="1.7109375" style="148" customWidth="1"/>
    <col min="3846" max="3846" width="12.42578125" style="148" bestFit="1" customWidth="1"/>
    <col min="3847" max="3847" width="1.7109375" style="148" customWidth="1"/>
    <col min="3848" max="3848" width="12.7109375" style="148" customWidth="1"/>
    <col min="3849" max="3849" width="1.7109375" style="148" customWidth="1"/>
    <col min="3850" max="4096" width="9.140625" style="148"/>
    <col min="4097" max="4097" width="36.7109375" style="148" customWidth="1"/>
    <col min="4098" max="4098" width="12.7109375" style="148" customWidth="1"/>
    <col min="4099" max="4099" width="1.7109375" style="148" customWidth="1"/>
    <col min="4100" max="4100" width="12.7109375" style="148" customWidth="1"/>
    <col min="4101" max="4101" width="1.7109375" style="148" customWidth="1"/>
    <col min="4102" max="4102" width="12.42578125" style="148" bestFit="1" customWidth="1"/>
    <col min="4103" max="4103" width="1.7109375" style="148" customWidth="1"/>
    <col min="4104" max="4104" width="12.7109375" style="148" customWidth="1"/>
    <col min="4105" max="4105" width="1.7109375" style="148" customWidth="1"/>
    <col min="4106" max="4352" width="9.140625" style="148"/>
    <col min="4353" max="4353" width="36.7109375" style="148" customWidth="1"/>
    <col min="4354" max="4354" width="12.7109375" style="148" customWidth="1"/>
    <col min="4355" max="4355" width="1.7109375" style="148" customWidth="1"/>
    <col min="4356" max="4356" width="12.7109375" style="148" customWidth="1"/>
    <col min="4357" max="4357" width="1.7109375" style="148" customWidth="1"/>
    <col min="4358" max="4358" width="12.42578125" style="148" bestFit="1" customWidth="1"/>
    <col min="4359" max="4359" width="1.7109375" style="148" customWidth="1"/>
    <col min="4360" max="4360" width="12.7109375" style="148" customWidth="1"/>
    <col min="4361" max="4361" width="1.7109375" style="148" customWidth="1"/>
    <col min="4362" max="4608" width="9.140625" style="148"/>
    <col min="4609" max="4609" width="36.7109375" style="148" customWidth="1"/>
    <col min="4610" max="4610" width="12.7109375" style="148" customWidth="1"/>
    <col min="4611" max="4611" width="1.7109375" style="148" customWidth="1"/>
    <col min="4612" max="4612" width="12.7109375" style="148" customWidth="1"/>
    <col min="4613" max="4613" width="1.7109375" style="148" customWidth="1"/>
    <col min="4614" max="4614" width="12.42578125" style="148" bestFit="1" customWidth="1"/>
    <col min="4615" max="4615" width="1.7109375" style="148" customWidth="1"/>
    <col min="4616" max="4616" width="12.7109375" style="148" customWidth="1"/>
    <col min="4617" max="4617" width="1.7109375" style="148" customWidth="1"/>
    <col min="4618" max="4864" width="9.140625" style="148"/>
    <col min="4865" max="4865" width="36.7109375" style="148" customWidth="1"/>
    <col min="4866" max="4866" width="12.7109375" style="148" customWidth="1"/>
    <col min="4867" max="4867" width="1.7109375" style="148" customWidth="1"/>
    <col min="4868" max="4868" width="12.7109375" style="148" customWidth="1"/>
    <col min="4869" max="4869" width="1.7109375" style="148" customWidth="1"/>
    <col min="4870" max="4870" width="12.42578125" style="148" bestFit="1" customWidth="1"/>
    <col min="4871" max="4871" width="1.7109375" style="148" customWidth="1"/>
    <col min="4872" max="4872" width="12.7109375" style="148" customWidth="1"/>
    <col min="4873" max="4873" width="1.7109375" style="148" customWidth="1"/>
    <col min="4874" max="5120" width="9.140625" style="148"/>
    <col min="5121" max="5121" width="36.7109375" style="148" customWidth="1"/>
    <col min="5122" max="5122" width="12.7109375" style="148" customWidth="1"/>
    <col min="5123" max="5123" width="1.7109375" style="148" customWidth="1"/>
    <col min="5124" max="5124" width="12.7109375" style="148" customWidth="1"/>
    <col min="5125" max="5125" width="1.7109375" style="148" customWidth="1"/>
    <col min="5126" max="5126" width="12.42578125" style="148" bestFit="1" customWidth="1"/>
    <col min="5127" max="5127" width="1.7109375" style="148" customWidth="1"/>
    <col min="5128" max="5128" width="12.7109375" style="148" customWidth="1"/>
    <col min="5129" max="5129" width="1.7109375" style="148" customWidth="1"/>
    <col min="5130" max="5376" width="9.140625" style="148"/>
    <col min="5377" max="5377" width="36.7109375" style="148" customWidth="1"/>
    <col min="5378" max="5378" width="12.7109375" style="148" customWidth="1"/>
    <col min="5379" max="5379" width="1.7109375" style="148" customWidth="1"/>
    <col min="5380" max="5380" width="12.7109375" style="148" customWidth="1"/>
    <col min="5381" max="5381" width="1.7109375" style="148" customWidth="1"/>
    <col min="5382" max="5382" width="12.42578125" style="148" bestFit="1" customWidth="1"/>
    <col min="5383" max="5383" width="1.7109375" style="148" customWidth="1"/>
    <col min="5384" max="5384" width="12.7109375" style="148" customWidth="1"/>
    <col min="5385" max="5385" width="1.7109375" style="148" customWidth="1"/>
    <col min="5386" max="5632" width="9.140625" style="148"/>
    <col min="5633" max="5633" width="36.7109375" style="148" customWidth="1"/>
    <col min="5634" max="5634" width="12.7109375" style="148" customWidth="1"/>
    <col min="5635" max="5635" width="1.7109375" style="148" customWidth="1"/>
    <col min="5636" max="5636" width="12.7109375" style="148" customWidth="1"/>
    <col min="5637" max="5637" width="1.7109375" style="148" customWidth="1"/>
    <col min="5638" max="5638" width="12.42578125" style="148" bestFit="1" customWidth="1"/>
    <col min="5639" max="5639" width="1.7109375" style="148" customWidth="1"/>
    <col min="5640" max="5640" width="12.7109375" style="148" customWidth="1"/>
    <col min="5641" max="5641" width="1.7109375" style="148" customWidth="1"/>
    <col min="5642" max="5888" width="9.140625" style="148"/>
    <col min="5889" max="5889" width="36.7109375" style="148" customWidth="1"/>
    <col min="5890" max="5890" width="12.7109375" style="148" customWidth="1"/>
    <col min="5891" max="5891" width="1.7109375" style="148" customWidth="1"/>
    <col min="5892" max="5892" width="12.7109375" style="148" customWidth="1"/>
    <col min="5893" max="5893" width="1.7109375" style="148" customWidth="1"/>
    <col min="5894" max="5894" width="12.42578125" style="148" bestFit="1" customWidth="1"/>
    <col min="5895" max="5895" width="1.7109375" style="148" customWidth="1"/>
    <col min="5896" max="5896" width="12.7109375" style="148" customWidth="1"/>
    <col min="5897" max="5897" width="1.7109375" style="148" customWidth="1"/>
    <col min="5898" max="6144" width="9.140625" style="148"/>
    <col min="6145" max="6145" width="36.7109375" style="148" customWidth="1"/>
    <col min="6146" max="6146" width="12.7109375" style="148" customWidth="1"/>
    <col min="6147" max="6147" width="1.7109375" style="148" customWidth="1"/>
    <col min="6148" max="6148" width="12.7109375" style="148" customWidth="1"/>
    <col min="6149" max="6149" width="1.7109375" style="148" customWidth="1"/>
    <col min="6150" max="6150" width="12.42578125" style="148" bestFit="1" customWidth="1"/>
    <col min="6151" max="6151" width="1.7109375" style="148" customWidth="1"/>
    <col min="6152" max="6152" width="12.7109375" style="148" customWidth="1"/>
    <col min="6153" max="6153" width="1.7109375" style="148" customWidth="1"/>
    <col min="6154" max="6400" width="9.140625" style="148"/>
    <col min="6401" max="6401" width="36.7109375" style="148" customWidth="1"/>
    <col min="6402" max="6402" width="12.7109375" style="148" customWidth="1"/>
    <col min="6403" max="6403" width="1.7109375" style="148" customWidth="1"/>
    <col min="6404" max="6404" width="12.7109375" style="148" customWidth="1"/>
    <col min="6405" max="6405" width="1.7109375" style="148" customWidth="1"/>
    <col min="6406" max="6406" width="12.42578125" style="148" bestFit="1" customWidth="1"/>
    <col min="6407" max="6407" width="1.7109375" style="148" customWidth="1"/>
    <col min="6408" max="6408" width="12.7109375" style="148" customWidth="1"/>
    <col min="6409" max="6409" width="1.7109375" style="148" customWidth="1"/>
    <col min="6410" max="6656" width="9.140625" style="148"/>
    <col min="6657" max="6657" width="36.7109375" style="148" customWidth="1"/>
    <col min="6658" max="6658" width="12.7109375" style="148" customWidth="1"/>
    <col min="6659" max="6659" width="1.7109375" style="148" customWidth="1"/>
    <col min="6660" max="6660" width="12.7109375" style="148" customWidth="1"/>
    <col min="6661" max="6661" width="1.7109375" style="148" customWidth="1"/>
    <col min="6662" max="6662" width="12.42578125" style="148" bestFit="1" customWidth="1"/>
    <col min="6663" max="6663" width="1.7109375" style="148" customWidth="1"/>
    <col min="6664" max="6664" width="12.7109375" style="148" customWidth="1"/>
    <col min="6665" max="6665" width="1.7109375" style="148" customWidth="1"/>
    <col min="6666" max="6912" width="9.140625" style="148"/>
    <col min="6913" max="6913" width="36.7109375" style="148" customWidth="1"/>
    <col min="6914" max="6914" width="12.7109375" style="148" customWidth="1"/>
    <col min="6915" max="6915" width="1.7109375" style="148" customWidth="1"/>
    <col min="6916" max="6916" width="12.7109375" style="148" customWidth="1"/>
    <col min="6917" max="6917" width="1.7109375" style="148" customWidth="1"/>
    <col min="6918" max="6918" width="12.42578125" style="148" bestFit="1" customWidth="1"/>
    <col min="6919" max="6919" width="1.7109375" style="148" customWidth="1"/>
    <col min="6920" max="6920" width="12.7109375" style="148" customWidth="1"/>
    <col min="6921" max="6921" width="1.7109375" style="148" customWidth="1"/>
    <col min="6922" max="7168" width="9.140625" style="148"/>
    <col min="7169" max="7169" width="36.7109375" style="148" customWidth="1"/>
    <col min="7170" max="7170" width="12.7109375" style="148" customWidth="1"/>
    <col min="7171" max="7171" width="1.7109375" style="148" customWidth="1"/>
    <col min="7172" max="7172" width="12.7109375" style="148" customWidth="1"/>
    <col min="7173" max="7173" width="1.7109375" style="148" customWidth="1"/>
    <col min="7174" max="7174" width="12.42578125" style="148" bestFit="1" customWidth="1"/>
    <col min="7175" max="7175" width="1.7109375" style="148" customWidth="1"/>
    <col min="7176" max="7176" width="12.7109375" style="148" customWidth="1"/>
    <col min="7177" max="7177" width="1.7109375" style="148" customWidth="1"/>
    <col min="7178" max="7424" width="9.140625" style="148"/>
    <col min="7425" max="7425" width="36.7109375" style="148" customWidth="1"/>
    <col min="7426" max="7426" width="12.7109375" style="148" customWidth="1"/>
    <col min="7427" max="7427" width="1.7109375" style="148" customWidth="1"/>
    <col min="7428" max="7428" width="12.7109375" style="148" customWidth="1"/>
    <col min="7429" max="7429" width="1.7109375" style="148" customWidth="1"/>
    <col min="7430" max="7430" width="12.42578125" style="148" bestFit="1" customWidth="1"/>
    <col min="7431" max="7431" width="1.7109375" style="148" customWidth="1"/>
    <col min="7432" max="7432" width="12.7109375" style="148" customWidth="1"/>
    <col min="7433" max="7433" width="1.7109375" style="148" customWidth="1"/>
    <col min="7434" max="7680" width="9.140625" style="148"/>
    <col min="7681" max="7681" width="36.7109375" style="148" customWidth="1"/>
    <col min="7682" max="7682" width="12.7109375" style="148" customWidth="1"/>
    <col min="7683" max="7683" width="1.7109375" style="148" customWidth="1"/>
    <col min="7684" max="7684" width="12.7109375" style="148" customWidth="1"/>
    <col min="7685" max="7685" width="1.7109375" style="148" customWidth="1"/>
    <col min="7686" max="7686" width="12.42578125" style="148" bestFit="1" customWidth="1"/>
    <col min="7687" max="7687" width="1.7109375" style="148" customWidth="1"/>
    <col min="7688" max="7688" width="12.7109375" style="148" customWidth="1"/>
    <col min="7689" max="7689" width="1.7109375" style="148" customWidth="1"/>
    <col min="7690" max="7936" width="9.140625" style="148"/>
    <col min="7937" max="7937" width="36.7109375" style="148" customWidth="1"/>
    <col min="7938" max="7938" width="12.7109375" style="148" customWidth="1"/>
    <col min="7939" max="7939" width="1.7109375" style="148" customWidth="1"/>
    <col min="7940" max="7940" width="12.7109375" style="148" customWidth="1"/>
    <col min="7941" max="7941" width="1.7109375" style="148" customWidth="1"/>
    <col min="7942" max="7942" width="12.42578125" style="148" bestFit="1" customWidth="1"/>
    <col min="7943" max="7943" width="1.7109375" style="148" customWidth="1"/>
    <col min="7944" max="7944" width="12.7109375" style="148" customWidth="1"/>
    <col min="7945" max="7945" width="1.7109375" style="148" customWidth="1"/>
    <col min="7946" max="8192" width="9.140625" style="148"/>
    <col min="8193" max="8193" width="36.7109375" style="148" customWidth="1"/>
    <col min="8194" max="8194" width="12.7109375" style="148" customWidth="1"/>
    <col min="8195" max="8195" width="1.7109375" style="148" customWidth="1"/>
    <col min="8196" max="8196" width="12.7109375" style="148" customWidth="1"/>
    <col min="8197" max="8197" width="1.7109375" style="148" customWidth="1"/>
    <col min="8198" max="8198" width="12.42578125" style="148" bestFit="1" customWidth="1"/>
    <col min="8199" max="8199" width="1.7109375" style="148" customWidth="1"/>
    <col min="8200" max="8200" width="12.7109375" style="148" customWidth="1"/>
    <col min="8201" max="8201" width="1.7109375" style="148" customWidth="1"/>
    <col min="8202" max="8448" width="9.140625" style="148"/>
    <col min="8449" max="8449" width="36.7109375" style="148" customWidth="1"/>
    <col min="8450" max="8450" width="12.7109375" style="148" customWidth="1"/>
    <col min="8451" max="8451" width="1.7109375" style="148" customWidth="1"/>
    <col min="8452" max="8452" width="12.7109375" style="148" customWidth="1"/>
    <col min="8453" max="8453" width="1.7109375" style="148" customWidth="1"/>
    <col min="8454" max="8454" width="12.42578125" style="148" bestFit="1" customWidth="1"/>
    <col min="8455" max="8455" width="1.7109375" style="148" customWidth="1"/>
    <col min="8456" max="8456" width="12.7109375" style="148" customWidth="1"/>
    <col min="8457" max="8457" width="1.7109375" style="148" customWidth="1"/>
    <col min="8458" max="8704" width="9.140625" style="148"/>
    <col min="8705" max="8705" width="36.7109375" style="148" customWidth="1"/>
    <col min="8706" max="8706" width="12.7109375" style="148" customWidth="1"/>
    <col min="8707" max="8707" width="1.7109375" style="148" customWidth="1"/>
    <col min="8708" max="8708" width="12.7109375" style="148" customWidth="1"/>
    <col min="8709" max="8709" width="1.7109375" style="148" customWidth="1"/>
    <col min="8710" max="8710" width="12.42578125" style="148" bestFit="1" customWidth="1"/>
    <col min="8711" max="8711" width="1.7109375" style="148" customWidth="1"/>
    <col min="8712" max="8712" width="12.7109375" style="148" customWidth="1"/>
    <col min="8713" max="8713" width="1.7109375" style="148" customWidth="1"/>
    <col min="8714" max="8960" width="9.140625" style="148"/>
    <col min="8961" max="8961" width="36.7109375" style="148" customWidth="1"/>
    <col min="8962" max="8962" width="12.7109375" style="148" customWidth="1"/>
    <col min="8963" max="8963" width="1.7109375" style="148" customWidth="1"/>
    <col min="8964" max="8964" width="12.7109375" style="148" customWidth="1"/>
    <col min="8965" max="8965" width="1.7109375" style="148" customWidth="1"/>
    <col min="8966" max="8966" width="12.42578125" style="148" bestFit="1" customWidth="1"/>
    <col min="8967" max="8967" width="1.7109375" style="148" customWidth="1"/>
    <col min="8968" max="8968" width="12.7109375" style="148" customWidth="1"/>
    <col min="8969" max="8969" width="1.7109375" style="148" customWidth="1"/>
    <col min="8970" max="9216" width="9.140625" style="148"/>
    <col min="9217" max="9217" width="36.7109375" style="148" customWidth="1"/>
    <col min="9218" max="9218" width="12.7109375" style="148" customWidth="1"/>
    <col min="9219" max="9219" width="1.7109375" style="148" customWidth="1"/>
    <col min="9220" max="9220" width="12.7109375" style="148" customWidth="1"/>
    <col min="9221" max="9221" width="1.7109375" style="148" customWidth="1"/>
    <col min="9222" max="9222" width="12.42578125" style="148" bestFit="1" customWidth="1"/>
    <col min="9223" max="9223" width="1.7109375" style="148" customWidth="1"/>
    <col min="9224" max="9224" width="12.7109375" style="148" customWidth="1"/>
    <col min="9225" max="9225" width="1.7109375" style="148" customWidth="1"/>
    <col min="9226" max="9472" width="9.140625" style="148"/>
    <col min="9473" max="9473" width="36.7109375" style="148" customWidth="1"/>
    <col min="9474" max="9474" width="12.7109375" style="148" customWidth="1"/>
    <col min="9475" max="9475" width="1.7109375" style="148" customWidth="1"/>
    <col min="9476" max="9476" width="12.7109375" style="148" customWidth="1"/>
    <col min="9477" max="9477" width="1.7109375" style="148" customWidth="1"/>
    <col min="9478" max="9478" width="12.42578125" style="148" bestFit="1" customWidth="1"/>
    <col min="9479" max="9479" width="1.7109375" style="148" customWidth="1"/>
    <col min="9480" max="9480" width="12.7109375" style="148" customWidth="1"/>
    <col min="9481" max="9481" width="1.7109375" style="148" customWidth="1"/>
    <col min="9482" max="9728" width="9.140625" style="148"/>
    <col min="9729" max="9729" width="36.7109375" style="148" customWidth="1"/>
    <col min="9730" max="9730" width="12.7109375" style="148" customWidth="1"/>
    <col min="9731" max="9731" width="1.7109375" style="148" customWidth="1"/>
    <col min="9732" max="9732" width="12.7109375" style="148" customWidth="1"/>
    <col min="9733" max="9733" width="1.7109375" style="148" customWidth="1"/>
    <col min="9734" max="9734" width="12.42578125" style="148" bestFit="1" customWidth="1"/>
    <col min="9735" max="9735" width="1.7109375" style="148" customWidth="1"/>
    <col min="9736" max="9736" width="12.7109375" style="148" customWidth="1"/>
    <col min="9737" max="9737" width="1.7109375" style="148" customWidth="1"/>
    <col min="9738" max="9984" width="9.140625" style="148"/>
    <col min="9985" max="9985" width="36.7109375" style="148" customWidth="1"/>
    <col min="9986" max="9986" width="12.7109375" style="148" customWidth="1"/>
    <col min="9987" max="9987" width="1.7109375" style="148" customWidth="1"/>
    <col min="9988" max="9988" width="12.7109375" style="148" customWidth="1"/>
    <col min="9989" max="9989" width="1.7109375" style="148" customWidth="1"/>
    <col min="9990" max="9990" width="12.42578125" style="148" bestFit="1" customWidth="1"/>
    <col min="9991" max="9991" width="1.7109375" style="148" customWidth="1"/>
    <col min="9992" max="9992" width="12.7109375" style="148" customWidth="1"/>
    <col min="9993" max="9993" width="1.7109375" style="148" customWidth="1"/>
    <col min="9994" max="10240" width="9.140625" style="148"/>
    <col min="10241" max="10241" width="36.7109375" style="148" customWidth="1"/>
    <col min="10242" max="10242" width="12.7109375" style="148" customWidth="1"/>
    <col min="10243" max="10243" width="1.7109375" style="148" customWidth="1"/>
    <col min="10244" max="10244" width="12.7109375" style="148" customWidth="1"/>
    <col min="10245" max="10245" width="1.7109375" style="148" customWidth="1"/>
    <col min="10246" max="10246" width="12.42578125" style="148" bestFit="1" customWidth="1"/>
    <col min="10247" max="10247" width="1.7109375" style="148" customWidth="1"/>
    <col min="10248" max="10248" width="12.7109375" style="148" customWidth="1"/>
    <col min="10249" max="10249" width="1.7109375" style="148" customWidth="1"/>
    <col min="10250" max="10496" width="9.140625" style="148"/>
    <col min="10497" max="10497" width="36.7109375" style="148" customWidth="1"/>
    <col min="10498" max="10498" width="12.7109375" style="148" customWidth="1"/>
    <col min="10499" max="10499" width="1.7109375" style="148" customWidth="1"/>
    <col min="10500" max="10500" width="12.7109375" style="148" customWidth="1"/>
    <col min="10501" max="10501" width="1.7109375" style="148" customWidth="1"/>
    <col min="10502" max="10502" width="12.42578125" style="148" bestFit="1" customWidth="1"/>
    <col min="10503" max="10503" width="1.7109375" style="148" customWidth="1"/>
    <col min="10504" max="10504" width="12.7109375" style="148" customWidth="1"/>
    <col min="10505" max="10505" width="1.7109375" style="148" customWidth="1"/>
    <col min="10506" max="10752" width="9.140625" style="148"/>
    <col min="10753" max="10753" width="36.7109375" style="148" customWidth="1"/>
    <col min="10754" max="10754" width="12.7109375" style="148" customWidth="1"/>
    <col min="10755" max="10755" width="1.7109375" style="148" customWidth="1"/>
    <col min="10756" max="10756" width="12.7109375" style="148" customWidth="1"/>
    <col min="10757" max="10757" width="1.7109375" style="148" customWidth="1"/>
    <col min="10758" max="10758" width="12.42578125" style="148" bestFit="1" customWidth="1"/>
    <col min="10759" max="10759" width="1.7109375" style="148" customWidth="1"/>
    <col min="10760" max="10760" width="12.7109375" style="148" customWidth="1"/>
    <col min="10761" max="10761" width="1.7109375" style="148" customWidth="1"/>
    <col min="10762" max="11008" width="9.140625" style="148"/>
    <col min="11009" max="11009" width="36.7109375" style="148" customWidth="1"/>
    <col min="11010" max="11010" width="12.7109375" style="148" customWidth="1"/>
    <col min="11011" max="11011" width="1.7109375" style="148" customWidth="1"/>
    <col min="11012" max="11012" width="12.7109375" style="148" customWidth="1"/>
    <col min="11013" max="11013" width="1.7109375" style="148" customWidth="1"/>
    <col min="11014" max="11014" width="12.42578125" style="148" bestFit="1" customWidth="1"/>
    <col min="11015" max="11015" width="1.7109375" style="148" customWidth="1"/>
    <col min="11016" max="11016" width="12.7109375" style="148" customWidth="1"/>
    <col min="11017" max="11017" width="1.7109375" style="148" customWidth="1"/>
    <col min="11018" max="11264" width="9.140625" style="148"/>
    <col min="11265" max="11265" width="36.7109375" style="148" customWidth="1"/>
    <col min="11266" max="11266" width="12.7109375" style="148" customWidth="1"/>
    <col min="11267" max="11267" width="1.7109375" style="148" customWidth="1"/>
    <col min="11268" max="11268" width="12.7109375" style="148" customWidth="1"/>
    <col min="11269" max="11269" width="1.7109375" style="148" customWidth="1"/>
    <col min="11270" max="11270" width="12.42578125" style="148" bestFit="1" customWidth="1"/>
    <col min="11271" max="11271" width="1.7109375" style="148" customWidth="1"/>
    <col min="11272" max="11272" width="12.7109375" style="148" customWidth="1"/>
    <col min="11273" max="11273" width="1.7109375" style="148" customWidth="1"/>
    <col min="11274" max="11520" width="9.140625" style="148"/>
    <col min="11521" max="11521" width="36.7109375" style="148" customWidth="1"/>
    <col min="11522" max="11522" width="12.7109375" style="148" customWidth="1"/>
    <col min="11523" max="11523" width="1.7109375" style="148" customWidth="1"/>
    <col min="11524" max="11524" width="12.7109375" style="148" customWidth="1"/>
    <col min="11525" max="11525" width="1.7109375" style="148" customWidth="1"/>
    <col min="11526" max="11526" width="12.42578125" style="148" bestFit="1" customWidth="1"/>
    <col min="11527" max="11527" width="1.7109375" style="148" customWidth="1"/>
    <col min="11528" max="11528" width="12.7109375" style="148" customWidth="1"/>
    <col min="11529" max="11529" width="1.7109375" style="148" customWidth="1"/>
    <col min="11530" max="11776" width="9.140625" style="148"/>
    <col min="11777" max="11777" width="36.7109375" style="148" customWidth="1"/>
    <col min="11778" max="11778" width="12.7109375" style="148" customWidth="1"/>
    <col min="11779" max="11779" width="1.7109375" style="148" customWidth="1"/>
    <col min="11780" max="11780" width="12.7109375" style="148" customWidth="1"/>
    <col min="11781" max="11781" width="1.7109375" style="148" customWidth="1"/>
    <col min="11782" max="11782" width="12.42578125" style="148" bestFit="1" customWidth="1"/>
    <col min="11783" max="11783" width="1.7109375" style="148" customWidth="1"/>
    <col min="11784" max="11784" width="12.7109375" style="148" customWidth="1"/>
    <col min="11785" max="11785" width="1.7109375" style="148" customWidth="1"/>
    <col min="11786" max="12032" width="9.140625" style="148"/>
    <col min="12033" max="12033" width="36.7109375" style="148" customWidth="1"/>
    <col min="12034" max="12034" width="12.7109375" style="148" customWidth="1"/>
    <col min="12035" max="12035" width="1.7109375" style="148" customWidth="1"/>
    <col min="12036" max="12036" width="12.7109375" style="148" customWidth="1"/>
    <col min="12037" max="12037" width="1.7109375" style="148" customWidth="1"/>
    <col min="12038" max="12038" width="12.42578125" style="148" bestFit="1" customWidth="1"/>
    <col min="12039" max="12039" width="1.7109375" style="148" customWidth="1"/>
    <col min="12040" max="12040" width="12.7109375" style="148" customWidth="1"/>
    <col min="12041" max="12041" width="1.7109375" style="148" customWidth="1"/>
    <col min="12042" max="12288" width="9.140625" style="148"/>
    <col min="12289" max="12289" width="36.7109375" style="148" customWidth="1"/>
    <col min="12290" max="12290" width="12.7109375" style="148" customWidth="1"/>
    <col min="12291" max="12291" width="1.7109375" style="148" customWidth="1"/>
    <col min="12292" max="12292" width="12.7109375" style="148" customWidth="1"/>
    <col min="12293" max="12293" width="1.7109375" style="148" customWidth="1"/>
    <col min="12294" max="12294" width="12.42578125" style="148" bestFit="1" customWidth="1"/>
    <col min="12295" max="12295" width="1.7109375" style="148" customWidth="1"/>
    <col min="12296" max="12296" width="12.7109375" style="148" customWidth="1"/>
    <col min="12297" max="12297" width="1.7109375" style="148" customWidth="1"/>
    <col min="12298" max="12544" width="9.140625" style="148"/>
    <col min="12545" max="12545" width="36.7109375" style="148" customWidth="1"/>
    <col min="12546" max="12546" width="12.7109375" style="148" customWidth="1"/>
    <col min="12547" max="12547" width="1.7109375" style="148" customWidth="1"/>
    <col min="12548" max="12548" width="12.7109375" style="148" customWidth="1"/>
    <col min="12549" max="12549" width="1.7109375" style="148" customWidth="1"/>
    <col min="12550" max="12550" width="12.42578125" style="148" bestFit="1" customWidth="1"/>
    <col min="12551" max="12551" width="1.7109375" style="148" customWidth="1"/>
    <col min="12552" max="12552" width="12.7109375" style="148" customWidth="1"/>
    <col min="12553" max="12553" width="1.7109375" style="148" customWidth="1"/>
    <col min="12554" max="12800" width="9.140625" style="148"/>
    <col min="12801" max="12801" width="36.7109375" style="148" customWidth="1"/>
    <col min="12802" max="12802" width="12.7109375" style="148" customWidth="1"/>
    <col min="12803" max="12803" width="1.7109375" style="148" customWidth="1"/>
    <col min="12804" max="12804" width="12.7109375" style="148" customWidth="1"/>
    <col min="12805" max="12805" width="1.7109375" style="148" customWidth="1"/>
    <col min="12806" max="12806" width="12.42578125" style="148" bestFit="1" customWidth="1"/>
    <col min="12807" max="12807" width="1.7109375" style="148" customWidth="1"/>
    <col min="12808" max="12808" width="12.7109375" style="148" customWidth="1"/>
    <col min="12809" max="12809" width="1.7109375" style="148" customWidth="1"/>
    <col min="12810" max="13056" width="9.140625" style="148"/>
    <col min="13057" max="13057" width="36.7109375" style="148" customWidth="1"/>
    <col min="13058" max="13058" width="12.7109375" style="148" customWidth="1"/>
    <col min="13059" max="13059" width="1.7109375" style="148" customWidth="1"/>
    <col min="13060" max="13060" width="12.7109375" style="148" customWidth="1"/>
    <col min="13061" max="13061" width="1.7109375" style="148" customWidth="1"/>
    <col min="13062" max="13062" width="12.42578125" style="148" bestFit="1" customWidth="1"/>
    <col min="13063" max="13063" width="1.7109375" style="148" customWidth="1"/>
    <col min="13064" max="13064" width="12.7109375" style="148" customWidth="1"/>
    <col min="13065" max="13065" width="1.7109375" style="148" customWidth="1"/>
    <col min="13066" max="13312" width="9.140625" style="148"/>
    <col min="13313" max="13313" width="36.7109375" style="148" customWidth="1"/>
    <col min="13314" max="13314" width="12.7109375" style="148" customWidth="1"/>
    <col min="13315" max="13315" width="1.7109375" style="148" customWidth="1"/>
    <col min="13316" max="13316" width="12.7109375" style="148" customWidth="1"/>
    <col min="13317" max="13317" width="1.7109375" style="148" customWidth="1"/>
    <col min="13318" max="13318" width="12.42578125" style="148" bestFit="1" customWidth="1"/>
    <col min="13319" max="13319" width="1.7109375" style="148" customWidth="1"/>
    <col min="13320" max="13320" width="12.7109375" style="148" customWidth="1"/>
    <col min="13321" max="13321" width="1.7109375" style="148" customWidth="1"/>
    <col min="13322" max="13568" width="9.140625" style="148"/>
    <col min="13569" max="13569" width="36.7109375" style="148" customWidth="1"/>
    <col min="13570" max="13570" width="12.7109375" style="148" customWidth="1"/>
    <col min="13571" max="13571" width="1.7109375" style="148" customWidth="1"/>
    <col min="13572" max="13572" width="12.7109375" style="148" customWidth="1"/>
    <col min="13573" max="13573" width="1.7109375" style="148" customWidth="1"/>
    <col min="13574" max="13574" width="12.42578125" style="148" bestFit="1" customWidth="1"/>
    <col min="13575" max="13575" width="1.7109375" style="148" customWidth="1"/>
    <col min="13576" max="13576" width="12.7109375" style="148" customWidth="1"/>
    <col min="13577" max="13577" width="1.7109375" style="148" customWidth="1"/>
    <col min="13578" max="13824" width="9.140625" style="148"/>
    <col min="13825" max="13825" width="36.7109375" style="148" customWidth="1"/>
    <col min="13826" max="13826" width="12.7109375" style="148" customWidth="1"/>
    <col min="13827" max="13827" width="1.7109375" style="148" customWidth="1"/>
    <col min="13828" max="13828" width="12.7109375" style="148" customWidth="1"/>
    <col min="13829" max="13829" width="1.7109375" style="148" customWidth="1"/>
    <col min="13830" max="13830" width="12.42578125" style="148" bestFit="1" customWidth="1"/>
    <col min="13831" max="13831" width="1.7109375" style="148" customWidth="1"/>
    <col min="13832" max="13832" width="12.7109375" style="148" customWidth="1"/>
    <col min="13833" max="13833" width="1.7109375" style="148" customWidth="1"/>
    <col min="13834" max="14080" width="9.140625" style="148"/>
    <col min="14081" max="14081" width="36.7109375" style="148" customWidth="1"/>
    <col min="14082" max="14082" width="12.7109375" style="148" customWidth="1"/>
    <col min="14083" max="14083" width="1.7109375" style="148" customWidth="1"/>
    <col min="14084" max="14084" width="12.7109375" style="148" customWidth="1"/>
    <col min="14085" max="14085" width="1.7109375" style="148" customWidth="1"/>
    <col min="14086" max="14086" width="12.42578125" style="148" bestFit="1" customWidth="1"/>
    <col min="14087" max="14087" width="1.7109375" style="148" customWidth="1"/>
    <col min="14088" max="14088" width="12.7109375" style="148" customWidth="1"/>
    <col min="14089" max="14089" width="1.7109375" style="148" customWidth="1"/>
    <col min="14090" max="14336" width="9.140625" style="148"/>
    <col min="14337" max="14337" width="36.7109375" style="148" customWidth="1"/>
    <col min="14338" max="14338" width="12.7109375" style="148" customWidth="1"/>
    <col min="14339" max="14339" width="1.7109375" style="148" customWidth="1"/>
    <col min="14340" max="14340" width="12.7109375" style="148" customWidth="1"/>
    <col min="14341" max="14341" width="1.7109375" style="148" customWidth="1"/>
    <col min="14342" max="14342" width="12.42578125" style="148" bestFit="1" customWidth="1"/>
    <col min="14343" max="14343" width="1.7109375" style="148" customWidth="1"/>
    <col min="14344" max="14344" width="12.7109375" style="148" customWidth="1"/>
    <col min="14345" max="14345" width="1.7109375" style="148" customWidth="1"/>
    <col min="14346" max="14592" width="9.140625" style="148"/>
    <col min="14593" max="14593" width="36.7109375" style="148" customWidth="1"/>
    <col min="14594" max="14594" width="12.7109375" style="148" customWidth="1"/>
    <col min="14595" max="14595" width="1.7109375" style="148" customWidth="1"/>
    <col min="14596" max="14596" width="12.7109375" style="148" customWidth="1"/>
    <col min="14597" max="14597" width="1.7109375" style="148" customWidth="1"/>
    <col min="14598" max="14598" width="12.42578125" style="148" bestFit="1" customWidth="1"/>
    <col min="14599" max="14599" width="1.7109375" style="148" customWidth="1"/>
    <col min="14600" max="14600" width="12.7109375" style="148" customWidth="1"/>
    <col min="14601" max="14601" width="1.7109375" style="148" customWidth="1"/>
    <col min="14602" max="14848" width="9.140625" style="148"/>
    <col min="14849" max="14849" width="36.7109375" style="148" customWidth="1"/>
    <col min="14850" max="14850" width="12.7109375" style="148" customWidth="1"/>
    <col min="14851" max="14851" width="1.7109375" style="148" customWidth="1"/>
    <col min="14852" max="14852" width="12.7109375" style="148" customWidth="1"/>
    <col min="14853" max="14853" width="1.7109375" style="148" customWidth="1"/>
    <col min="14854" max="14854" width="12.42578125" style="148" bestFit="1" customWidth="1"/>
    <col min="14855" max="14855" width="1.7109375" style="148" customWidth="1"/>
    <col min="14856" max="14856" width="12.7109375" style="148" customWidth="1"/>
    <col min="14857" max="14857" width="1.7109375" style="148" customWidth="1"/>
    <col min="14858" max="15104" width="9.140625" style="148"/>
    <col min="15105" max="15105" width="36.7109375" style="148" customWidth="1"/>
    <col min="15106" max="15106" width="12.7109375" style="148" customWidth="1"/>
    <col min="15107" max="15107" width="1.7109375" style="148" customWidth="1"/>
    <col min="15108" max="15108" width="12.7109375" style="148" customWidth="1"/>
    <col min="15109" max="15109" width="1.7109375" style="148" customWidth="1"/>
    <col min="15110" max="15110" width="12.42578125" style="148" bestFit="1" customWidth="1"/>
    <col min="15111" max="15111" width="1.7109375" style="148" customWidth="1"/>
    <col min="15112" max="15112" width="12.7109375" style="148" customWidth="1"/>
    <col min="15113" max="15113" width="1.7109375" style="148" customWidth="1"/>
    <col min="15114" max="15360" width="9.140625" style="148"/>
    <col min="15361" max="15361" width="36.7109375" style="148" customWidth="1"/>
    <col min="15362" max="15362" width="12.7109375" style="148" customWidth="1"/>
    <col min="15363" max="15363" width="1.7109375" style="148" customWidth="1"/>
    <col min="15364" max="15364" width="12.7109375" style="148" customWidth="1"/>
    <col min="15365" max="15365" width="1.7109375" style="148" customWidth="1"/>
    <col min="15366" max="15366" width="12.42578125" style="148" bestFit="1" customWidth="1"/>
    <col min="15367" max="15367" width="1.7109375" style="148" customWidth="1"/>
    <col min="15368" max="15368" width="12.7109375" style="148" customWidth="1"/>
    <col min="15369" max="15369" width="1.7109375" style="148" customWidth="1"/>
    <col min="15370" max="15616" width="9.140625" style="148"/>
    <col min="15617" max="15617" width="36.7109375" style="148" customWidth="1"/>
    <col min="15618" max="15618" width="12.7109375" style="148" customWidth="1"/>
    <col min="15619" max="15619" width="1.7109375" style="148" customWidth="1"/>
    <col min="15620" max="15620" width="12.7109375" style="148" customWidth="1"/>
    <col min="15621" max="15621" width="1.7109375" style="148" customWidth="1"/>
    <col min="15622" max="15622" width="12.42578125" style="148" bestFit="1" customWidth="1"/>
    <col min="15623" max="15623" width="1.7109375" style="148" customWidth="1"/>
    <col min="15624" max="15624" width="12.7109375" style="148" customWidth="1"/>
    <col min="15625" max="15625" width="1.7109375" style="148" customWidth="1"/>
    <col min="15626" max="15872" width="9.140625" style="148"/>
    <col min="15873" max="15873" width="36.7109375" style="148" customWidth="1"/>
    <col min="15874" max="15874" width="12.7109375" style="148" customWidth="1"/>
    <col min="15875" max="15875" width="1.7109375" style="148" customWidth="1"/>
    <col min="15876" max="15876" width="12.7109375" style="148" customWidth="1"/>
    <col min="15877" max="15877" width="1.7109375" style="148" customWidth="1"/>
    <col min="15878" max="15878" width="12.42578125" style="148" bestFit="1" customWidth="1"/>
    <col min="15879" max="15879" width="1.7109375" style="148" customWidth="1"/>
    <col min="15880" max="15880" width="12.7109375" style="148" customWidth="1"/>
    <col min="15881" max="15881" width="1.7109375" style="148" customWidth="1"/>
    <col min="15882" max="16128" width="9.140625" style="148"/>
    <col min="16129" max="16129" width="36.7109375" style="148" customWidth="1"/>
    <col min="16130" max="16130" width="12.7109375" style="148" customWidth="1"/>
    <col min="16131" max="16131" width="1.7109375" style="148" customWidth="1"/>
    <col min="16132" max="16132" width="12.7109375" style="148" customWidth="1"/>
    <col min="16133" max="16133" width="1.7109375" style="148" customWidth="1"/>
    <col min="16134" max="16134" width="12.42578125" style="148" bestFit="1" customWidth="1"/>
    <col min="16135" max="16135" width="1.7109375" style="148" customWidth="1"/>
    <col min="16136" max="16136" width="12.7109375" style="148" customWidth="1"/>
    <col min="16137" max="16137" width="1.7109375" style="148" customWidth="1"/>
    <col min="16138" max="16384" width="9.140625" style="148"/>
  </cols>
  <sheetData>
    <row r="1" spans="1:9" ht="15">
      <c r="A1" s="423" t="s">
        <v>0</v>
      </c>
      <c r="B1" s="423"/>
      <c r="C1" s="423"/>
      <c r="D1" s="423"/>
      <c r="E1" s="423"/>
      <c r="F1" s="423"/>
      <c r="G1" s="423"/>
      <c r="H1" s="423"/>
      <c r="I1" s="423"/>
    </row>
    <row r="2" spans="1:9">
      <c r="A2" s="424" t="s">
        <v>198</v>
      </c>
      <c r="B2" s="424"/>
      <c r="C2" s="424"/>
      <c r="D2" s="424"/>
      <c r="E2" s="424"/>
      <c r="F2" s="424"/>
      <c r="G2" s="424"/>
      <c r="H2" s="424"/>
      <c r="I2" s="424"/>
    </row>
    <row r="3" spans="1:9">
      <c r="A3" s="425" t="s">
        <v>199</v>
      </c>
      <c r="B3" s="425"/>
      <c r="C3" s="425"/>
      <c r="D3" s="425"/>
      <c r="E3" s="425"/>
      <c r="F3" s="425"/>
      <c r="G3" s="425"/>
      <c r="H3" s="425"/>
      <c r="I3" s="425"/>
    </row>
    <row r="4" spans="1:9">
      <c r="A4" s="424" t="s">
        <v>174</v>
      </c>
      <c r="B4" s="424"/>
      <c r="C4" s="424"/>
      <c r="D4" s="424"/>
      <c r="E4" s="424"/>
      <c r="F4" s="424"/>
      <c r="G4" s="424"/>
      <c r="H4" s="424"/>
      <c r="I4" s="424"/>
    </row>
    <row r="5" spans="1:9" ht="15.75">
      <c r="A5" s="426" t="s">
        <v>48</v>
      </c>
      <c r="B5" s="426"/>
      <c r="C5" s="426"/>
      <c r="D5" s="426"/>
      <c r="E5" s="426"/>
      <c r="F5" s="426"/>
      <c r="G5" s="426"/>
      <c r="H5" s="426"/>
      <c r="I5" s="426"/>
    </row>
    <row r="7" spans="1:9">
      <c r="F7" s="149" t="s">
        <v>175</v>
      </c>
    </row>
    <row r="9" spans="1:9">
      <c r="B9" s="150" t="s">
        <v>49</v>
      </c>
      <c r="C9" s="150"/>
      <c r="D9" s="150" t="s">
        <v>52</v>
      </c>
      <c r="E9" s="150"/>
      <c r="F9" s="150" t="s">
        <v>51</v>
      </c>
      <c r="G9" s="150"/>
      <c r="H9" s="150" t="s">
        <v>52</v>
      </c>
    </row>
    <row r="10" spans="1:9">
      <c r="B10" s="152">
        <v>2013</v>
      </c>
      <c r="C10" s="153"/>
      <c r="D10" s="152">
        <v>2014</v>
      </c>
      <c r="E10" s="153"/>
      <c r="F10" s="152">
        <v>2014</v>
      </c>
      <c r="G10" s="153"/>
      <c r="H10" s="152">
        <v>2015</v>
      </c>
    </row>
    <row r="11" spans="1:9">
      <c r="B11" s="155"/>
      <c r="C11" s="155"/>
      <c r="D11" s="155"/>
      <c r="E11" s="155"/>
      <c r="F11" s="155"/>
      <c r="G11" s="155"/>
      <c r="H11" s="155"/>
    </row>
    <row r="12" spans="1:9">
      <c r="B12" s="155"/>
      <c r="C12" s="155"/>
      <c r="D12" s="155"/>
      <c r="E12" s="155"/>
      <c r="F12" s="155"/>
      <c r="G12" s="155"/>
      <c r="H12" s="155"/>
    </row>
    <row r="13" spans="1:9">
      <c r="B13" s="155"/>
      <c r="C13" s="155"/>
      <c r="D13" s="155"/>
      <c r="E13" s="155"/>
      <c r="F13" s="155"/>
      <c r="G13" s="155"/>
      <c r="H13" s="155"/>
    </row>
    <row r="14" spans="1:9">
      <c r="A14" s="157" t="s">
        <v>176</v>
      </c>
      <c r="B14" s="158">
        <v>0</v>
      </c>
      <c r="C14" s="158"/>
      <c r="D14" s="158">
        <v>0</v>
      </c>
      <c r="E14" s="158"/>
      <c r="F14" s="158">
        <f>+B46</f>
        <v>0</v>
      </c>
      <c r="G14" s="158"/>
      <c r="H14" s="158">
        <f>+F46</f>
        <v>0</v>
      </c>
    </row>
    <row r="16" spans="1:9">
      <c r="A16" s="157" t="s">
        <v>177</v>
      </c>
    </row>
    <row r="17" spans="1:9">
      <c r="A17" s="148" t="s">
        <v>178</v>
      </c>
      <c r="B17" s="161">
        <v>0</v>
      </c>
      <c r="C17" s="161"/>
      <c r="D17" s="161">
        <v>0</v>
      </c>
      <c r="E17" s="161"/>
      <c r="F17" s="161">
        <v>0</v>
      </c>
      <c r="G17" s="161"/>
      <c r="H17" s="161">
        <v>0</v>
      </c>
    </row>
    <row r="18" spans="1:9">
      <c r="A18" s="165" t="s">
        <v>200</v>
      </c>
      <c r="B18" s="161">
        <v>0</v>
      </c>
      <c r="C18" s="161"/>
      <c r="D18" s="161">
        <v>0</v>
      </c>
      <c r="E18" s="161"/>
      <c r="F18" s="161">
        <v>0</v>
      </c>
      <c r="G18" s="161"/>
      <c r="H18" s="161">
        <v>0</v>
      </c>
    </row>
    <row r="19" spans="1:9">
      <c r="B19" s="163"/>
      <c r="C19" s="161"/>
      <c r="D19" s="163"/>
      <c r="E19" s="161"/>
      <c r="F19" s="163"/>
      <c r="G19" s="161"/>
      <c r="H19" s="163"/>
    </row>
    <row r="20" spans="1:9">
      <c r="A20" s="148" t="s">
        <v>179</v>
      </c>
      <c r="B20" s="161">
        <f>SUM(B17:B19)</f>
        <v>0</v>
      </c>
      <c r="C20" s="161"/>
      <c r="D20" s="161">
        <f>SUM(D17:D19)</f>
        <v>0</v>
      </c>
      <c r="E20" s="161"/>
      <c r="F20" s="161">
        <f>SUM(F17:F19)</f>
        <v>0</v>
      </c>
      <c r="G20" s="161"/>
      <c r="H20" s="161">
        <f>SUM(H17:H19)</f>
        <v>0</v>
      </c>
    </row>
    <row r="22" spans="1:9">
      <c r="A22" s="157" t="s">
        <v>180</v>
      </c>
    </row>
    <row r="23" spans="1:9">
      <c r="A23" s="157"/>
    </row>
    <row r="24" spans="1:9">
      <c r="A24" s="171" t="s">
        <v>72</v>
      </c>
      <c r="B24" s="161"/>
      <c r="C24" s="161"/>
      <c r="D24" s="161"/>
      <c r="E24" s="161"/>
      <c r="F24" s="161"/>
      <c r="G24" s="161"/>
      <c r="H24" s="161"/>
    </row>
    <row r="25" spans="1:9">
      <c r="A25" s="165" t="s">
        <v>201</v>
      </c>
      <c r="B25" s="161"/>
      <c r="C25" s="161"/>
      <c r="D25" s="161"/>
      <c r="E25" s="161"/>
      <c r="F25" s="161"/>
      <c r="G25" s="161"/>
      <c r="H25" s="161"/>
    </row>
    <row r="26" spans="1:9">
      <c r="A26" s="165" t="s">
        <v>202</v>
      </c>
      <c r="B26" s="161">
        <v>0</v>
      </c>
      <c r="C26" s="161"/>
      <c r="D26" s="161">
        <v>0</v>
      </c>
      <c r="E26" s="161"/>
      <c r="F26" s="161">
        <v>0</v>
      </c>
      <c r="G26" s="161"/>
      <c r="H26" s="161">
        <v>0</v>
      </c>
      <c r="I26" s="161"/>
    </row>
    <row r="27" spans="1:9">
      <c r="A27" s="165" t="s">
        <v>203</v>
      </c>
      <c r="B27" s="161">
        <v>0</v>
      </c>
      <c r="C27" s="161"/>
      <c r="D27" s="161">
        <v>0</v>
      </c>
      <c r="E27" s="161"/>
      <c r="F27" s="161">
        <v>0</v>
      </c>
      <c r="G27" s="161"/>
      <c r="H27" s="161">
        <v>0</v>
      </c>
      <c r="I27" s="161"/>
    </row>
    <row r="28" spans="1:9">
      <c r="A28" s="165" t="s">
        <v>204</v>
      </c>
      <c r="B28" s="163">
        <v>0</v>
      </c>
      <c r="C28" s="161"/>
      <c r="D28" s="163">
        <v>0</v>
      </c>
      <c r="E28" s="161"/>
      <c r="F28" s="163">
        <v>0</v>
      </c>
      <c r="G28" s="161"/>
      <c r="H28" s="163">
        <v>0</v>
      </c>
      <c r="I28" s="161"/>
    </row>
    <row r="29" spans="1:9">
      <c r="A29" s="165" t="s">
        <v>205</v>
      </c>
      <c r="B29" s="161">
        <f>SUM(B26:B28)</f>
        <v>0</v>
      </c>
      <c r="C29" s="161"/>
      <c r="D29" s="161">
        <f>SUM(D26:D28)</f>
        <v>0</v>
      </c>
      <c r="E29" s="161"/>
      <c r="F29" s="161">
        <f>SUM(F26:F28)</f>
        <v>0</v>
      </c>
      <c r="G29" s="161"/>
      <c r="H29" s="161">
        <f>SUM(H26:H28)</f>
        <v>0</v>
      </c>
    </row>
    <row r="30" spans="1:9">
      <c r="A30" s="165"/>
      <c r="B30" s="161"/>
      <c r="C30" s="161"/>
      <c r="D30" s="161"/>
      <c r="E30" s="161"/>
      <c r="F30" s="161"/>
      <c r="G30" s="161"/>
      <c r="H30" s="161"/>
    </row>
    <row r="31" spans="1:9">
      <c r="A31" s="171" t="s">
        <v>73</v>
      </c>
      <c r="B31" s="161"/>
      <c r="C31" s="161"/>
      <c r="D31" s="161"/>
      <c r="E31" s="161"/>
      <c r="F31" s="161"/>
      <c r="G31" s="161"/>
      <c r="H31" s="161"/>
    </row>
    <row r="32" spans="1:9">
      <c r="A32" s="165" t="s">
        <v>201</v>
      </c>
      <c r="B32" s="161"/>
      <c r="C32" s="161"/>
      <c r="D32" s="161"/>
      <c r="E32" s="161"/>
      <c r="F32" s="161"/>
      <c r="G32" s="161"/>
      <c r="H32" s="161"/>
    </row>
    <row r="33" spans="1:9">
      <c r="A33" s="165" t="s">
        <v>202</v>
      </c>
      <c r="B33" s="161">
        <v>0</v>
      </c>
      <c r="C33" s="161"/>
      <c r="D33" s="161">
        <v>0</v>
      </c>
      <c r="E33" s="161"/>
      <c r="F33" s="161">
        <v>0</v>
      </c>
      <c r="G33" s="161"/>
      <c r="H33" s="161">
        <v>0</v>
      </c>
      <c r="I33" s="161"/>
    </row>
    <row r="34" spans="1:9">
      <c r="A34" s="165" t="s">
        <v>203</v>
      </c>
      <c r="B34" s="161">
        <v>0</v>
      </c>
      <c r="C34" s="161"/>
      <c r="D34" s="161">
        <v>0</v>
      </c>
      <c r="E34" s="161"/>
      <c r="F34" s="161">
        <v>0</v>
      </c>
      <c r="G34" s="161"/>
      <c r="H34" s="161">
        <v>0</v>
      </c>
      <c r="I34" s="161"/>
    </row>
    <row r="35" spans="1:9">
      <c r="A35" s="165" t="s">
        <v>204</v>
      </c>
      <c r="B35" s="163">
        <v>0</v>
      </c>
      <c r="C35" s="161"/>
      <c r="D35" s="163">
        <v>0</v>
      </c>
      <c r="E35" s="161"/>
      <c r="F35" s="163">
        <v>0</v>
      </c>
      <c r="G35" s="161"/>
      <c r="H35" s="163">
        <v>0</v>
      </c>
      <c r="I35" s="161"/>
    </row>
    <row r="36" spans="1:9">
      <c r="A36" s="165" t="s">
        <v>206</v>
      </c>
      <c r="B36" s="163">
        <f>SUM(B33:B35)</f>
        <v>0</v>
      </c>
      <c r="C36" s="161"/>
      <c r="D36" s="163">
        <f>SUM(D33:D35)</f>
        <v>0</v>
      </c>
      <c r="E36" s="161"/>
      <c r="F36" s="163">
        <f>SUM(F33:F35)</f>
        <v>0</v>
      </c>
      <c r="G36" s="161"/>
      <c r="H36" s="163">
        <v>20738000</v>
      </c>
    </row>
    <row r="38" spans="1:9">
      <c r="A38" s="148" t="s">
        <v>171</v>
      </c>
      <c r="B38" s="163">
        <f>+B29+B36</f>
        <v>0</v>
      </c>
      <c r="C38" s="161"/>
      <c r="D38" s="163">
        <f>+D29+D36</f>
        <v>0</v>
      </c>
      <c r="E38" s="161"/>
      <c r="F38" s="163">
        <f>+F29+F36</f>
        <v>0</v>
      </c>
      <c r="G38" s="161"/>
      <c r="H38" s="163">
        <f>+H29+H36</f>
        <v>20738000</v>
      </c>
    </row>
    <row r="39" spans="1:9">
      <c r="B39" s="161"/>
      <c r="C39" s="161"/>
      <c r="D39" s="161"/>
      <c r="E39" s="161"/>
      <c r="F39" s="161"/>
      <c r="G39" s="161"/>
      <c r="H39" s="161"/>
    </row>
    <row r="40" spans="1:9">
      <c r="B40" s="161"/>
      <c r="C40" s="161"/>
      <c r="D40" s="161"/>
      <c r="E40" s="161"/>
      <c r="F40" s="161"/>
      <c r="G40" s="161"/>
      <c r="H40" s="161"/>
    </row>
    <row r="41" spans="1:9">
      <c r="A41" s="157" t="s">
        <v>78</v>
      </c>
      <c r="B41" s="161"/>
      <c r="C41" s="161"/>
      <c r="D41" s="161"/>
      <c r="E41" s="161"/>
      <c r="F41" s="161"/>
      <c r="G41" s="161"/>
      <c r="H41" s="161"/>
    </row>
    <row r="42" spans="1:9">
      <c r="A42" s="172" t="s">
        <v>207</v>
      </c>
      <c r="B42" s="173"/>
      <c r="C42" s="173"/>
      <c r="D42" s="173"/>
      <c r="E42" s="173"/>
      <c r="F42" s="173"/>
      <c r="G42" s="173"/>
      <c r="H42" s="173"/>
      <c r="I42" s="174"/>
    </row>
    <row r="43" spans="1:9">
      <c r="A43" s="172" t="s">
        <v>208</v>
      </c>
      <c r="B43" s="163">
        <v>0</v>
      </c>
      <c r="C43" s="161"/>
      <c r="D43" s="163">
        <v>0</v>
      </c>
      <c r="E43" s="161"/>
      <c r="F43" s="163">
        <v>0</v>
      </c>
      <c r="G43" s="161"/>
      <c r="H43" s="163">
        <v>49941429</v>
      </c>
    </row>
    <row r="44" spans="1:9">
      <c r="A44" s="172" t="s">
        <v>209</v>
      </c>
      <c r="B44" s="164">
        <f>SUM(B43)</f>
        <v>0</v>
      </c>
      <c r="C44" s="162"/>
      <c r="D44" s="164">
        <f>SUM(D43)</f>
        <v>0</v>
      </c>
      <c r="E44" s="162"/>
      <c r="F44" s="164">
        <f>SUM(F43)</f>
        <v>0</v>
      </c>
      <c r="G44" s="161"/>
      <c r="H44" s="164">
        <f>SUM(H43)</f>
        <v>49941429</v>
      </c>
    </row>
    <row r="46" spans="1:9" ht="13.5" thickBot="1">
      <c r="A46" s="157" t="s">
        <v>189</v>
      </c>
      <c r="B46" s="170">
        <f>+B14+B20-B38+B44</f>
        <v>0</v>
      </c>
      <c r="C46" s="167"/>
      <c r="D46" s="170">
        <f>+D14+D20-D38+D44</f>
        <v>0</v>
      </c>
      <c r="E46" s="167"/>
      <c r="F46" s="166">
        <f>SUM(F14,F20-F38,F44)</f>
        <v>0</v>
      </c>
      <c r="G46" s="167"/>
      <c r="H46" s="166">
        <f>SUM(H14,H20-H38,H44)</f>
        <v>29203429</v>
      </c>
    </row>
    <row r="47" spans="1:9" ht="13.5" thickTop="1"/>
    <row r="50" spans="2:2">
      <c r="B50" s="169"/>
    </row>
  </sheetData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scale="96" firstPageNumber="34" orientation="portrait" useFirstPageNumber="1" r:id="rId2"/>
  <headerFooter>
    <oddFooter>&amp;C- &amp;P -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T137"/>
  <sheetViews>
    <sheetView showOutlineSymbols="0" zoomScaleNormal="100" zoomScaleSheetLayoutView="90" workbookViewId="0">
      <selection sqref="A1:S1"/>
    </sheetView>
  </sheetViews>
  <sheetFormatPr defaultColWidth="10.7109375" defaultRowHeight="12.75"/>
  <cols>
    <col min="1" max="1" width="36.7109375" style="70" bestFit="1" customWidth="1"/>
    <col min="2" max="2" width="1.42578125" style="67" customWidth="1"/>
    <col min="3" max="3" width="11.5703125" style="67" bestFit="1" customWidth="1"/>
    <col min="4" max="4" width="1.42578125" style="67" customWidth="1"/>
    <col min="5" max="5" width="11.7109375" style="67" bestFit="1" customWidth="1"/>
    <col min="6" max="6" width="1.7109375" style="67" customWidth="1"/>
    <col min="7" max="7" width="12" style="67" bestFit="1" customWidth="1"/>
    <col min="8" max="8" width="1.7109375" style="67" customWidth="1"/>
    <col min="9" max="9" width="12.7109375" style="67" bestFit="1" customWidth="1"/>
    <col min="10" max="10" width="1.7109375" style="67" customWidth="1"/>
    <col min="11" max="11" width="13.7109375" style="67" bestFit="1" customWidth="1"/>
    <col min="12" max="12" width="1.7109375" style="67" customWidth="1"/>
    <col min="13" max="13" width="13.7109375" style="67" bestFit="1" customWidth="1"/>
    <col min="14" max="14" width="1.7109375" style="67" customWidth="1"/>
    <col min="15" max="15" width="13.7109375" style="67" bestFit="1" customWidth="1"/>
    <col min="16" max="16" width="1.7109375" style="67" customWidth="1"/>
    <col min="17" max="17" width="13.7109375" style="67" bestFit="1" customWidth="1"/>
    <col min="18" max="18" width="1.7109375" style="67" customWidth="1"/>
    <col min="19" max="19" width="13.7109375" style="67" bestFit="1" customWidth="1"/>
    <col min="20" max="20" width="1.7109375" style="67" customWidth="1"/>
    <col min="21" max="228" width="10.7109375" style="67" customWidth="1"/>
    <col min="229" max="256" width="10.7109375" style="68"/>
    <col min="257" max="257" width="36.7109375" style="68" bestFit="1" customWidth="1"/>
    <col min="258" max="258" width="1.42578125" style="68" customWidth="1"/>
    <col min="259" max="259" width="11.5703125" style="68" bestFit="1" customWidth="1"/>
    <col min="260" max="260" width="1.42578125" style="68" customWidth="1"/>
    <col min="261" max="261" width="11.7109375" style="68" bestFit="1" customWidth="1"/>
    <col min="262" max="262" width="1.7109375" style="68" customWidth="1"/>
    <col min="263" max="263" width="12" style="68" bestFit="1" customWidth="1"/>
    <col min="264" max="264" width="1.7109375" style="68" customWidth="1"/>
    <col min="265" max="265" width="12.7109375" style="68" bestFit="1" customWidth="1"/>
    <col min="266" max="266" width="1.7109375" style="68" customWidth="1"/>
    <col min="267" max="267" width="13.7109375" style="68" bestFit="1" customWidth="1"/>
    <col min="268" max="268" width="1.7109375" style="68" customWidth="1"/>
    <col min="269" max="269" width="13.7109375" style="68" bestFit="1" customWidth="1"/>
    <col min="270" max="270" width="1.7109375" style="68" customWidth="1"/>
    <col min="271" max="271" width="13.7109375" style="68" bestFit="1" customWidth="1"/>
    <col min="272" max="272" width="1.7109375" style="68" customWidth="1"/>
    <col min="273" max="273" width="13.7109375" style="68" bestFit="1" customWidth="1"/>
    <col min="274" max="274" width="1.7109375" style="68" customWidth="1"/>
    <col min="275" max="275" width="13.7109375" style="68" bestFit="1" customWidth="1"/>
    <col min="276" max="276" width="1.7109375" style="68" customWidth="1"/>
    <col min="277" max="484" width="10.7109375" style="68" customWidth="1"/>
    <col min="485" max="512" width="10.7109375" style="68"/>
    <col min="513" max="513" width="36.7109375" style="68" bestFit="1" customWidth="1"/>
    <col min="514" max="514" width="1.42578125" style="68" customWidth="1"/>
    <col min="515" max="515" width="11.5703125" style="68" bestFit="1" customWidth="1"/>
    <col min="516" max="516" width="1.42578125" style="68" customWidth="1"/>
    <col min="517" max="517" width="11.7109375" style="68" bestFit="1" customWidth="1"/>
    <col min="518" max="518" width="1.7109375" style="68" customWidth="1"/>
    <col min="519" max="519" width="12" style="68" bestFit="1" customWidth="1"/>
    <col min="520" max="520" width="1.7109375" style="68" customWidth="1"/>
    <col min="521" max="521" width="12.7109375" style="68" bestFit="1" customWidth="1"/>
    <col min="522" max="522" width="1.7109375" style="68" customWidth="1"/>
    <col min="523" max="523" width="13.7109375" style="68" bestFit="1" customWidth="1"/>
    <col min="524" max="524" width="1.7109375" style="68" customWidth="1"/>
    <col min="525" max="525" width="13.7109375" style="68" bestFit="1" customWidth="1"/>
    <col min="526" max="526" width="1.7109375" style="68" customWidth="1"/>
    <col min="527" max="527" width="13.7109375" style="68" bestFit="1" customWidth="1"/>
    <col min="528" max="528" width="1.7109375" style="68" customWidth="1"/>
    <col min="529" max="529" width="13.7109375" style="68" bestFit="1" customWidth="1"/>
    <col min="530" max="530" width="1.7109375" style="68" customWidth="1"/>
    <col min="531" max="531" width="13.7109375" style="68" bestFit="1" customWidth="1"/>
    <col min="532" max="532" width="1.7109375" style="68" customWidth="1"/>
    <col min="533" max="740" width="10.7109375" style="68" customWidth="1"/>
    <col min="741" max="768" width="10.7109375" style="68"/>
    <col min="769" max="769" width="36.7109375" style="68" bestFit="1" customWidth="1"/>
    <col min="770" max="770" width="1.42578125" style="68" customWidth="1"/>
    <col min="771" max="771" width="11.5703125" style="68" bestFit="1" customWidth="1"/>
    <col min="772" max="772" width="1.42578125" style="68" customWidth="1"/>
    <col min="773" max="773" width="11.7109375" style="68" bestFit="1" customWidth="1"/>
    <col min="774" max="774" width="1.7109375" style="68" customWidth="1"/>
    <col min="775" max="775" width="12" style="68" bestFit="1" customWidth="1"/>
    <col min="776" max="776" width="1.7109375" style="68" customWidth="1"/>
    <col min="777" max="777" width="12.7109375" style="68" bestFit="1" customWidth="1"/>
    <col min="778" max="778" width="1.7109375" style="68" customWidth="1"/>
    <col min="779" max="779" width="13.7109375" style="68" bestFit="1" customWidth="1"/>
    <col min="780" max="780" width="1.7109375" style="68" customWidth="1"/>
    <col min="781" max="781" width="13.7109375" style="68" bestFit="1" customWidth="1"/>
    <col min="782" max="782" width="1.7109375" style="68" customWidth="1"/>
    <col min="783" max="783" width="13.7109375" style="68" bestFit="1" customWidth="1"/>
    <col min="784" max="784" width="1.7109375" style="68" customWidth="1"/>
    <col min="785" max="785" width="13.7109375" style="68" bestFit="1" customWidth="1"/>
    <col min="786" max="786" width="1.7109375" style="68" customWidth="1"/>
    <col min="787" max="787" width="13.7109375" style="68" bestFit="1" customWidth="1"/>
    <col min="788" max="788" width="1.7109375" style="68" customWidth="1"/>
    <col min="789" max="996" width="10.7109375" style="68" customWidth="1"/>
    <col min="997" max="1024" width="10.7109375" style="68"/>
    <col min="1025" max="1025" width="36.7109375" style="68" bestFit="1" customWidth="1"/>
    <col min="1026" max="1026" width="1.42578125" style="68" customWidth="1"/>
    <col min="1027" max="1027" width="11.5703125" style="68" bestFit="1" customWidth="1"/>
    <col min="1028" max="1028" width="1.42578125" style="68" customWidth="1"/>
    <col min="1029" max="1029" width="11.7109375" style="68" bestFit="1" customWidth="1"/>
    <col min="1030" max="1030" width="1.7109375" style="68" customWidth="1"/>
    <col min="1031" max="1031" width="12" style="68" bestFit="1" customWidth="1"/>
    <col min="1032" max="1032" width="1.7109375" style="68" customWidth="1"/>
    <col min="1033" max="1033" width="12.7109375" style="68" bestFit="1" customWidth="1"/>
    <col min="1034" max="1034" width="1.7109375" style="68" customWidth="1"/>
    <col min="1035" max="1035" width="13.7109375" style="68" bestFit="1" customWidth="1"/>
    <col min="1036" max="1036" width="1.7109375" style="68" customWidth="1"/>
    <col min="1037" max="1037" width="13.7109375" style="68" bestFit="1" customWidth="1"/>
    <col min="1038" max="1038" width="1.7109375" style="68" customWidth="1"/>
    <col min="1039" max="1039" width="13.7109375" style="68" bestFit="1" customWidth="1"/>
    <col min="1040" max="1040" width="1.7109375" style="68" customWidth="1"/>
    <col min="1041" max="1041" width="13.7109375" style="68" bestFit="1" customWidth="1"/>
    <col min="1042" max="1042" width="1.7109375" style="68" customWidth="1"/>
    <col min="1043" max="1043" width="13.7109375" style="68" bestFit="1" customWidth="1"/>
    <col min="1044" max="1044" width="1.7109375" style="68" customWidth="1"/>
    <col min="1045" max="1252" width="10.7109375" style="68" customWidth="1"/>
    <col min="1253" max="1280" width="10.7109375" style="68"/>
    <col min="1281" max="1281" width="36.7109375" style="68" bestFit="1" customWidth="1"/>
    <col min="1282" max="1282" width="1.42578125" style="68" customWidth="1"/>
    <col min="1283" max="1283" width="11.5703125" style="68" bestFit="1" customWidth="1"/>
    <col min="1284" max="1284" width="1.42578125" style="68" customWidth="1"/>
    <col min="1285" max="1285" width="11.7109375" style="68" bestFit="1" customWidth="1"/>
    <col min="1286" max="1286" width="1.7109375" style="68" customWidth="1"/>
    <col min="1287" max="1287" width="12" style="68" bestFit="1" customWidth="1"/>
    <col min="1288" max="1288" width="1.7109375" style="68" customWidth="1"/>
    <col min="1289" max="1289" width="12.7109375" style="68" bestFit="1" customWidth="1"/>
    <col min="1290" max="1290" width="1.7109375" style="68" customWidth="1"/>
    <col min="1291" max="1291" width="13.7109375" style="68" bestFit="1" customWidth="1"/>
    <col min="1292" max="1292" width="1.7109375" style="68" customWidth="1"/>
    <col min="1293" max="1293" width="13.7109375" style="68" bestFit="1" customWidth="1"/>
    <col min="1294" max="1294" width="1.7109375" style="68" customWidth="1"/>
    <col min="1295" max="1295" width="13.7109375" style="68" bestFit="1" customWidth="1"/>
    <col min="1296" max="1296" width="1.7109375" style="68" customWidth="1"/>
    <col min="1297" max="1297" width="13.7109375" style="68" bestFit="1" customWidth="1"/>
    <col min="1298" max="1298" width="1.7109375" style="68" customWidth="1"/>
    <col min="1299" max="1299" width="13.7109375" style="68" bestFit="1" customWidth="1"/>
    <col min="1300" max="1300" width="1.7109375" style="68" customWidth="1"/>
    <col min="1301" max="1508" width="10.7109375" style="68" customWidth="1"/>
    <col min="1509" max="1536" width="10.7109375" style="68"/>
    <col min="1537" max="1537" width="36.7109375" style="68" bestFit="1" customWidth="1"/>
    <col min="1538" max="1538" width="1.42578125" style="68" customWidth="1"/>
    <col min="1539" max="1539" width="11.5703125" style="68" bestFit="1" customWidth="1"/>
    <col min="1540" max="1540" width="1.42578125" style="68" customWidth="1"/>
    <col min="1541" max="1541" width="11.7109375" style="68" bestFit="1" customWidth="1"/>
    <col min="1542" max="1542" width="1.7109375" style="68" customWidth="1"/>
    <col min="1543" max="1543" width="12" style="68" bestFit="1" customWidth="1"/>
    <col min="1544" max="1544" width="1.7109375" style="68" customWidth="1"/>
    <col min="1545" max="1545" width="12.7109375" style="68" bestFit="1" customWidth="1"/>
    <col min="1546" max="1546" width="1.7109375" style="68" customWidth="1"/>
    <col min="1547" max="1547" width="13.7109375" style="68" bestFit="1" customWidth="1"/>
    <col min="1548" max="1548" width="1.7109375" style="68" customWidth="1"/>
    <col min="1549" max="1549" width="13.7109375" style="68" bestFit="1" customWidth="1"/>
    <col min="1550" max="1550" width="1.7109375" style="68" customWidth="1"/>
    <col min="1551" max="1551" width="13.7109375" style="68" bestFit="1" customWidth="1"/>
    <col min="1552" max="1552" width="1.7109375" style="68" customWidth="1"/>
    <col min="1553" max="1553" width="13.7109375" style="68" bestFit="1" customWidth="1"/>
    <col min="1554" max="1554" width="1.7109375" style="68" customWidth="1"/>
    <col min="1555" max="1555" width="13.7109375" style="68" bestFit="1" customWidth="1"/>
    <col min="1556" max="1556" width="1.7109375" style="68" customWidth="1"/>
    <col min="1557" max="1764" width="10.7109375" style="68" customWidth="1"/>
    <col min="1765" max="1792" width="10.7109375" style="68"/>
    <col min="1793" max="1793" width="36.7109375" style="68" bestFit="1" customWidth="1"/>
    <col min="1794" max="1794" width="1.42578125" style="68" customWidth="1"/>
    <col min="1795" max="1795" width="11.5703125" style="68" bestFit="1" customWidth="1"/>
    <col min="1796" max="1796" width="1.42578125" style="68" customWidth="1"/>
    <col min="1797" max="1797" width="11.7109375" style="68" bestFit="1" customWidth="1"/>
    <col min="1798" max="1798" width="1.7109375" style="68" customWidth="1"/>
    <col min="1799" max="1799" width="12" style="68" bestFit="1" customWidth="1"/>
    <col min="1800" max="1800" width="1.7109375" style="68" customWidth="1"/>
    <col min="1801" max="1801" width="12.7109375" style="68" bestFit="1" customWidth="1"/>
    <col min="1802" max="1802" width="1.7109375" style="68" customWidth="1"/>
    <col min="1803" max="1803" width="13.7109375" style="68" bestFit="1" customWidth="1"/>
    <col min="1804" max="1804" width="1.7109375" style="68" customWidth="1"/>
    <col min="1805" max="1805" width="13.7109375" style="68" bestFit="1" customWidth="1"/>
    <col min="1806" max="1806" width="1.7109375" style="68" customWidth="1"/>
    <col min="1807" max="1807" width="13.7109375" style="68" bestFit="1" customWidth="1"/>
    <col min="1808" max="1808" width="1.7109375" style="68" customWidth="1"/>
    <col min="1809" max="1809" width="13.7109375" style="68" bestFit="1" customWidth="1"/>
    <col min="1810" max="1810" width="1.7109375" style="68" customWidth="1"/>
    <col min="1811" max="1811" width="13.7109375" style="68" bestFit="1" customWidth="1"/>
    <col min="1812" max="1812" width="1.7109375" style="68" customWidth="1"/>
    <col min="1813" max="2020" width="10.7109375" style="68" customWidth="1"/>
    <col min="2021" max="2048" width="10.7109375" style="68"/>
    <col min="2049" max="2049" width="36.7109375" style="68" bestFit="1" customWidth="1"/>
    <col min="2050" max="2050" width="1.42578125" style="68" customWidth="1"/>
    <col min="2051" max="2051" width="11.5703125" style="68" bestFit="1" customWidth="1"/>
    <col min="2052" max="2052" width="1.42578125" style="68" customWidth="1"/>
    <col min="2053" max="2053" width="11.7109375" style="68" bestFit="1" customWidth="1"/>
    <col min="2054" max="2054" width="1.7109375" style="68" customWidth="1"/>
    <col min="2055" max="2055" width="12" style="68" bestFit="1" customWidth="1"/>
    <col min="2056" max="2056" width="1.7109375" style="68" customWidth="1"/>
    <col min="2057" max="2057" width="12.7109375" style="68" bestFit="1" customWidth="1"/>
    <col min="2058" max="2058" width="1.7109375" style="68" customWidth="1"/>
    <col min="2059" max="2059" width="13.7109375" style="68" bestFit="1" customWidth="1"/>
    <col min="2060" max="2060" width="1.7109375" style="68" customWidth="1"/>
    <col min="2061" max="2061" width="13.7109375" style="68" bestFit="1" customWidth="1"/>
    <col min="2062" max="2062" width="1.7109375" style="68" customWidth="1"/>
    <col min="2063" max="2063" width="13.7109375" style="68" bestFit="1" customWidth="1"/>
    <col min="2064" max="2064" width="1.7109375" style="68" customWidth="1"/>
    <col min="2065" max="2065" width="13.7109375" style="68" bestFit="1" customWidth="1"/>
    <col min="2066" max="2066" width="1.7109375" style="68" customWidth="1"/>
    <col min="2067" max="2067" width="13.7109375" style="68" bestFit="1" customWidth="1"/>
    <col min="2068" max="2068" width="1.7109375" style="68" customWidth="1"/>
    <col min="2069" max="2276" width="10.7109375" style="68" customWidth="1"/>
    <col min="2277" max="2304" width="10.7109375" style="68"/>
    <col min="2305" max="2305" width="36.7109375" style="68" bestFit="1" customWidth="1"/>
    <col min="2306" max="2306" width="1.42578125" style="68" customWidth="1"/>
    <col min="2307" max="2307" width="11.5703125" style="68" bestFit="1" customWidth="1"/>
    <col min="2308" max="2308" width="1.42578125" style="68" customWidth="1"/>
    <col min="2309" max="2309" width="11.7109375" style="68" bestFit="1" customWidth="1"/>
    <col min="2310" max="2310" width="1.7109375" style="68" customWidth="1"/>
    <col min="2311" max="2311" width="12" style="68" bestFit="1" customWidth="1"/>
    <col min="2312" max="2312" width="1.7109375" style="68" customWidth="1"/>
    <col min="2313" max="2313" width="12.7109375" style="68" bestFit="1" customWidth="1"/>
    <col min="2314" max="2314" width="1.7109375" style="68" customWidth="1"/>
    <col min="2315" max="2315" width="13.7109375" style="68" bestFit="1" customWidth="1"/>
    <col min="2316" max="2316" width="1.7109375" style="68" customWidth="1"/>
    <col min="2317" max="2317" width="13.7109375" style="68" bestFit="1" customWidth="1"/>
    <col min="2318" max="2318" width="1.7109375" style="68" customWidth="1"/>
    <col min="2319" max="2319" width="13.7109375" style="68" bestFit="1" customWidth="1"/>
    <col min="2320" max="2320" width="1.7109375" style="68" customWidth="1"/>
    <col min="2321" max="2321" width="13.7109375" style="68" bestFit="1" customWidth="1"/>
    <col min="2322" max="2322" width="1.7109375" style="68" customWidth="1"/>
    <col min="2323" max="2323" width="13.7109375" style="68" bestFit="1" customWidth="1"/>
    <col min="2324" max="2324" width="1.7109375" style="68" customWidth="1"/>
    <col min="2325" max="2532" width="10.7109375" style="68" customWidth="1"/>
    <col min="2533" max="2560" width="10.7109375" style="68"/>
    <col min="2561" max="2561" width="36.7109375" style="68" bestFit="1" customWidth="1"/>
    <col min="2562" max="2562" width="1.42578125" style="68" customWidth="1"/>
    <col min="2563" max="2563" width="11.5703125" style="68" bestFit="1" customWidth="1"/>
    <col min="2564" max="2564" width="1.42578125" style="68" customWidth="1"/>
    <col min="2565" max="2565" width="11.7109375" style="68" bestFit="1" customWidth="1"/>
    <col min="2566" max="2566" width="1.7109375" style="68" customWidth="1"/>
    <col min="2567" max="2567" width="12" style="68" bestFit="1" customWidth="1"/>
    <col min="2568" max="2568" width="1.7109375" style="68" customWidth="1"/>
    <col min="2569" max="2569" width="12.7109375" style="68" bestFit="1" customWidth="1"/>
    <col min="2570" max="2570" width="1.7109375" style="68" customWidth="1"/>
    <col min="2571" max="2571" width="13.7109375" style="68" bestFit="1" customWidth="1"/>
    <col min="2572" max="2572" width="1.7109375" style="68" customWidth="1"/>
    <col min="2573" max="2573" width="13.7109375" style="68" bestFit="1" customWidth="1"/>
    <col min="2574" max="2574" width="1.7109375" style="68" customWidth="1"/>
    <col min="2575" max="2575" width="13.7109375" style="68" bestFit="1" customWidth="1"/>
    <col min="2576" max="2576" width="1.7109375" style="68" customWidth="1"/>
    <col min="2577" max="2577" width="13.7109375" style="68" bestFit="1" customWidth="1"/>
    <col min="2578" max="2578" width="1.7109375" style="68" customWidth="1"/>
    <col min="2579" max="2579" width="13.7109375" style="68" bestFit="1" customWidth="1"/>
    <col min="2580" max="2580" width="1.7109375" style="68" customWidth="1"/>
    <col min="2581" max="2788" width="10.7109375" style="68" customWidth="1"/>
    <col min="2789" max="2816" width="10.7109375" style="68"/>
    <col min="2817" max="2817" width="36.7109375" style="68" bestFit="1" customWidth="1"/>
    <col min="2818" max="2818" width="1.42578125" style="68" customWidth="1"/>
    <col min="2819" max="2819" width="11.5703125" style="68" bestFit="1" customWidth="1"/>
    <col min="2820" max="2820" width="1.42578125" style="68" customWidth="1"/>
    <col min="2821" max="2821" width="11.7109375" style="68" bestFit="1" customWidth="1"/>
    <col min="2822" max="2822" width="1.7109375" style="68" customWidth="1"/>
    <col min="2823" max="2823" width="12" style="68" bestFit="1" customWidth="1"/>
    <col min="2824" max="2824" width="1.7109375" style="68" customWidth="1"/>
    <col min="2825" max="2825" width="12.7109375" style="68" bestFit="1" customWidth="1"/>
    <col min="2826" max="2826" width="1.7109375" style="68" customWidth="1"/>
    <col min="2827" max="2827" width="13.7109375" style="68" bestFit="1" customWidth="1"/>
    <col min="2828" max="2828" width="1.7109375" style="68" customWidth="1"/>
    <col min="2829" max="2829" width="13.7109375" style="68" bestFit="1" customWidth="1"/>
    <col min="2830" max="2830" width="1.7109375" style="68" customWidth="1"/>
    <col min="2831" max="2831" width="13.7109375" style="68" bestFit="1" customWidth="1"/>
    <col min="2832" max="2832" width="1.7109375" style="68" customWidth="1"/>
    <col min="2833" max="2833" width="13.7109375" style="68" bestFit="1" customWidth="1"/>
    <col min="2834" max="2834" width="1.7109375" style="68" customWidth="1"/>
    <col min="2835" max="2835" width="13.7109375" style="68" bestFit="1" customWidth="1"/>
    <col min="2836" max="2836" width="1.7109375" style="68" customWidth="1"/>
    <col min="2837" max="3044" width="10.7109375" style="68" customWidth="1"/>
    <col min="3045" max="3072" width="10.7109375" style="68"/>
    <col min="3073" max="3073" width="36.7109375" style="68" bestFit="1" customWidth="1"/>
    <col min="3074" max="3074" width="1.42578125" style="68" customWidth="1"/>
    <col min="3075" max="3075" width="11.5703125" style="68" bestFit="1" customWidth="1"/>
    <col min="3076" max="3076" width="1.42578125" style="68" customWidth="1"/>
    <col min="3077" max="3077" width="11.7109375" style="68" bestFit="1" customWidth="1"/>
    <col min="3078" max="3078" width="1.7109375" style="68" customWidth="1"/>
    <col min="3079" max="3079" width="12" style="68" bestFit="1" customWidth="1"/>
    <col min="3080" max="3080" width="1.7109375" style="68" customWidth="1"/>
    <col min="3081" max="3081" width="12.7109375" style="68" bestFit="1" customWidth="1"/>
    <col min="3082" max="3082" width="1.7109375" style="68" customWidth="1"/>
    <col min="3083" max="3083" width="13.7109375" style="68" bestFit="1" customWidth="1"/>
    <col min="3084" max="3084" width="1.7109375" style="68" customWidth="1"/>
    <col min="3085" max="3085" width="13.7109375" style="68" bestFit="1" customWidth="1"/>
    <col min="3086" max="3086" width="1.7109375" style="68" customWidth="1"/>
    <col min="3087" max="3087" width="13.7109375" style="68" bestFit="1" customWidth="1"/>
    <col min="3088" max="3088" width="1.7109375" style="68" customWidth="1"/>
    <col min="3089" max="3089" width="13.7109375" style="68" bestFit="1" customWidth="1"/>
    <col min="3090" max="3090" width="1.7109375" style="68" customWidth="1"/>
    <col min="3091" max="3091" width="13.7109375" style="68" bestFit="1" customWidth="1"/>
    <col min="3092" max="3092" width="1.7109375" style="68" customWidth="1"/>
    <col min="3093" max="3300" width="10.7109375" style="68" customWidth="1"/>
    <col min="3301" max="3328" width="10.7109375" style="68"/>
    <col min="3329" max="3329" width="36.7109375" style="68" bestFit="1" customWidth="1"/>
    <col min="3330" max="3330" width="1.42578125" style="68" customWidth="1"/>
    <col min="3331" max="3331" width="11.5703125" style="68" bestFit="1" customWidth="1"/>
    <col min="3332" max="3332" width="1.42578125" style="68" customWidth="1"/>
    <col min="3333" max="3333" width="11.7109375" style="68" bestFit="1" customWidth="1"/>
    <col min="3334" max="3334" width="1.7109375" style="68" customWidth="1"/>
    <col min="3335" max="3335" width="12" style="68" bestFit="1" customWidth="1"/>
    <col min="3336" max="3336" width="1.7109375" style="68" customWidth="1"/>
    <col min="3337" max="3337" width="12.7109375" style="68" bestFit="1" customWidth="1"/>
    <col min="3338" max="3338" width="1.7109375" style="68" customWidth="1"/>
    <col min="3339" max="3339" width="13.7109375" style="68" bestFit="1" customWidth="1"/>
    <col min="3340" max="3340" width="1.7109375" style="68" customWidth="1"/>
    <col min="3341" max="3341" width="13.7109375" style="68" bestFit="1" customWidth="1"/>
    <col min="3342" max="3342" width="1.7109375" style="68" customWidth="1"/>
    <col min="3343" max="3343" width="13.7109375" style="68" bestFit="1" customWidth="1"/>
    <col min="3344" max="3344" width="1.7109375" style="68" customWidth="1"/>
    <col min="3345" max="3345" width="13.7109375" style="68" bestFit="1" customWidth="1"/>
    <col min="3346" max="3346" width="1.7109375" style="68" customWidth="1"/>
    <col min="3347" max="3347" width="13.7109375" style="68" bestFit="1" customWidth="1"/>
    <col min="3348" max="3348" width="1.7109375" style="68" customWidth="1"/>
    <col min="3349" max="3556" width="10.7109375" style="68" customWidth="1"/>
    <col min="3557" max="3584" width="10.7109375" style="68"/>
    <col min="3585" max="3585" width="36.7109375" style="68" bestFit="1" customWidth="1"/>
    <col min="3586" max="3586" width="1.42578125" style="68" customWidth="1"/>
    <col min="3587" max="3587" width="11.5703125" style="68" bestFit="1" customWidth="1"/>
    <col min="3588" max="3588" width="1.42578125" style="68" customWidth="1"/>
    <col min="3589" max="3589" width="11.7109375" style="68" bestFit="1" customWidth="1"/>
    <col min="3590" max="3590" width="1.7109375" style="68" customWidth="1"/>
    <col min="3591" max="3591" width="12" style="68" bestFit="1" customWidth="1"/>
    <col min="3592" max="3592" width="1.7109375" style="68" customWidth="1"/>
    <col min="3593" max="3593" width="12.7109375" style="68" bestFit="1" customWidth="1"/>
    <col min="3594" max="3594" width="1.7109375" style="68" customWidth="1"/>
    <col min="3595" max="3595" width="13.7109375" style="68" bestFit="1" customWidth="1"/>
    <col min="3596" max="3596" width="1.7109375" style="68" customWidth="1"/>
    <col min="3597" max="3597" width="13.7109375" style="68" bestFit="1" customWidth="1"/>
    <col min="3598" max="3598" width="1.7109375" style="68" customWidth="1"/>
    <col min="3599" max="3599" width="13.7109375" style="68" bestFit="1" customWidth="1"/>
    <col min="3600" max="3600" width="1.7109375" style="68" customWidth="1"/>
    <col min="3601" max="3601" width="13.7109375" style="68" bestFit="1" customWidth="1"/>
    <col min="3602" max="3602" width="1.7109375" style="68" customWidth="1"/>
    <col min="3603" max="3603" width="13.7109375" style="68" bestFit="1" customWidth="1"/>
    <col min="3604" max="3604" width="1.7109375" style="68" customWidth="1"/>
    <col min="3605" max="3812" width="10.7109375" style="68" customWidth="1"/>
    <col min="3813" max="3840" width="10.7109375" style="68"/>
    <col min="3841" max="3841" width="36.7109375" style="68" bestFit="1" customWidth="1"/>
    <col min="3842" max="3842" width="1.42578125" style="68" customWidth="1"/>
    <col min="3843" max="3843" width="11.5703125" style="68" bestFit="1" customWidth="1"/>
    <col min="3844" max="3844" width="1.42578125" style="68" customWidth="1"/>
    <col min="3845" max="3845" width="11.7109375" style="68" bestFit="1" customWidth="1"/>
    <col min="3846" max="3846" width="1.7109375" style="68" customWidth="1"/>
    <col min="3847" max="3847" width="12" style="68" bestFit="1" customWidth="1"/>
    <col min="3848" max="3848" width="1.7109375" style="68" customWidth="1"/>
    <col min="3849" max="3849" width="12.7109375" style="68" bestFit="1" customWidth="1"/>
    <col min="3850" max="3850" width="1.7109375" style="68" customWidth="1"/>
    <col min="3851" max="3851" width="13.7109375" style="68" bestFit="1" customWidth="1"/>
    <col min="3852" max="3852" width="1.7109375" style="68" customWidth="1"/>
    <col min="3853" max="3853" width="13.7109375" style="68" bestFit="1" customWidth="1"/>
    <col min="3854" max="3854" width="1.7109375" style="68" customWidth="1"/>
    <col min="3855" max="3855" width="13.7109375" style="68" bestFit="1" customWidth="1"/>
    <col min="3856" max="3856" width="1.7109375" style="68" customWidth="1"/>
    <col min="3857" max="3857" width="13.7109375" style="68" bestFit="1" customWidth="1"/>
    <col min="3858" max="3858" width="1.7109375" style="68" customWidth="1"/>
    <col min="3859" max="3859" width="13.7109375" style="68" bestFit="1" customWidth="1"/>
    <col min="3860" max="3860" width="1.7109375" style="68" customWidth="1"/>
    <col min="3861" max="4068" width="10.7109375" style="68" customWidth="1"/>
    <col min="4069" max="4096" width="10.7109375" style="68"/>
    <col min="4097" max="4097" width="36.7109375" style="68" bestFit="1" customWidth="1"/>
    <col min="4098" max="4098" width="1.42578125" style="68" customWidth="1"/>
    <col min="4099" max="4099" width="11.5703125" style="68" bestFit="1" customWidth="1"/>
    <col min="4100" max="4100" width="1.42578125" style="68" customWidth="1"/>
    <col min="4101" max="4101" width="11.7109375" style="68" bestFit="1" customWidth="1"/>
    <col min="4102" max="4102" width="1.7109375" style="68" customWidth="1"/>
    <col min="4103" max="4103" width="12" style="68" bestFit="1" customWidth="1"/>
    <col min="4104" max="4104" width="1.7109375" style="68" customWidth="1"/>
    <col min="4105" max="4105" width="12.7109375" style="68" bestFit="1" customWidth="1"/>
    <col min="4106" max="4106" width="1.7109375" style="68" customWidth="1"/>
    <col min="4107" max="4107" width="13.7109375" style="68" bestFit="1" customWidth="1"/>
    <col min="4108" max="4108" width="1.7109375" style="68" customWidth="1"/>
    <col min="4109" max="4109" width="13.7109375" style="68" bestFit="1" customWidth="1"/>
    <col min="4110" max="4110" width="1.7109375" style="68" customWidth="1"/>
    <col min="4111" max="4111" width="13.7109375" style="68" bestFit="1" customWidth="1"/>
    <col min="4112" max="4112" width="1.7109375" style="68" customWidth="1"/>
    <col min="4113" max="4113" width="13.7109375" style="68" bestFit="1" customWidth="1"/>
    <col min="4114" max="4114" width="1.7109375" style="68" customWidth="1"/>
    <col min="4115" max="4115" width="13.7109375" style="68" bestFit="1" customWidth="1"/>
    <col min="4116" max="4116" width="1.7109375" style="68" customWidth="1"/>
    <col min="4117" max="4324" width="10.7109375" style="68" customWidth="1"/>
    <col min="4325" max="4352" width="10.7109375" style="68"/>
    <col min="4353" max="4353" width="36.7109375" style="68" bestFit="1" customWidth="1"/>
    <col min="4354" max="4354" width="1.42578125" style="68" customWidth="1"/>
    <col min="4355" max="4355" width="11.5703125" style="68" bestFit="1" customWidth="1"/>
    <col min="4356" max="4356" width="1.42578125" style="68" customWidth="1"/>
    <col min="4357" max="4357" width="11.7109375" style="68" bestFit="1" customWidth="1"/>
    <col min="4358" max="4358" width="1.7109375" style="68" customWidth="1"/>
    <col min="4359" max="4359" width="12" style="68" bestFit="1" customWidth="1"/>
    <col min="4360" max="4360" width="1.7109375" style="68" customWidth="1"/>
    <col min="4361" max="4361" width="12.7109375" style="68" bestFit="1" customWidth="1"/>
    <col min="4362" max="4362" width="1.7109375" style="68" customWidth="1"/>
    <col min="4363" max="4363" width="13.7109375" style="68" bestFit="1" customWidth="1"/>
    <col min="4364" max="4364" width="1.7109375" style="68" customWidth="1"/>
    <col min="4365" max="4365" width="13.7109375" style="68" bestFit="1" customWidth="1"/>
    <col min="4366" max="4366" width="1.7109375" style="68" customWidth="1"/>
    <col min="4367" max="4367" width="13.7109375" style="68" bestFit="1" customWidth="1"/>
    <col min="4368" max="4368" width="1.7109375" style="68" customWidth="1"/>
    <col min="4369" max="4369" width="13.7109375" style="68" bestFit="1" customWidth="1"/>
    <col min="4370" max="4370" width="1.7109375" style="68" customWidth="1"/>
    <col min="4371" max="4371" width="13.7109375" style="68" bestFit="1" customWidth="1"/>
    <col min="4372" max="4372" width="1.7109375" style="68" customWidth="1"/>
    <col min="4373" max="4580" width="10.7109375" style="68" customWidth="1"/>
    <col min="4581" max="4608" width="10.7109375" style="68"/>
    <col min="4609" max="4609" width="36.7109375" style="68" bestFit="1" customWidth="1"/>
    <col min="4610" max="4610" width="1.42578125" style="68" customWidth="1"/>
    <col min="4611" max="4611" width="11.5703125" style="68" bestFit="1" customWidth="1"/>
    <col min="4612" max="4612" width="1.42578125" style="68" customWidth="1"/>
    <col min="4613" max="4613" width="11.7109375" style="68" bestFit="1" customWidth="1"/>
    <col min="4614" max="4614" width="1.7109375" style="68" customWidth="1"/>
    <col min="4615" max="4615" width="12" style="68" bestFit="1" customWidth="1"/>
    <col min="4616" max="4616" width="1.7109375" style="68" customWidth="1"/>
    <col min="4617" max="4617" width="12.7109375" style="68" bestFit="1" customWidth="1"/>
    <col min="4618" max="4618" width="1.7109375" style="68" customWidth="1"/>
    <col min="4619" max="4619" width="13.7109375" style="68" bestFit="1" customWidth="1"/>
    <col min="4620" max="4620" width="1.7109375" style="68" customWidth="1"/>
    <col min="4621" max="4621" width="13.7109375" style="68" bestFit="1" customWidth="1"/>
    <col min="4622" max="4622" width="1.7109375" style="68" customWidth="1"/>
    <col min="4623" max="4623" width="13.7109375" style="68" bestFit="1" customWidth="1"/>
    <col min="4624" max="4624" width="1.7109375" style="68" customWidth="1"/>
    <col min="4625" max="4625" width="13.7109375" style="68" bestFit="1" customWidth="1"/>
    <col min="4626" max="4626" width="1.7109375" style="68" customWidth="1"/>
    <col min="4627" max="4627" width="13.7109375" style="68" bestFit="1" customWidth="1"/>
    <col min="4628" max="4628" width="1.7109375" style="68" customWidth="1"/>
    <col min="4629" max="4836" width="10.7109375" style="68" customWidth="1"/>
    <col min="4837" max="4864" width="10.7109375" style="68"/>
    <col min="4865" max="4865" width="36.7109375" style="68" bestFit="1" customWidth="1"/>
    <col min="4866" max="4866" width="1.42578125" style="68" customWidth="1"/>
    <col min="4867" max="4867" width="11.5703125" style="68" bestFit="1" customWidth="1"/>
    <col min="4868" max="4868" width="1.42578125" style="68" customWidth="1"/>
    <col min="4869" max="4869" width="11.7109375" style="68" bestFit="1" customWidth="1"/>
    <col min="4870" max="4870" width="1.7109375" style="68" customWidth="1"/>
    <col min="4871" max="4871" width="12" style="68" bestFit="1" customWidth="1"/>
    <col min="4872" max="4872" width="1.7109375" style="68" customWidth="1"/>
    <col min="4873" max="4873" width="12.7109375" style="68" bestFit="1" customWidth="1"/>
    <col min="4874" max="4874" width="1.7109375" style="68" customWidth="1"/>
    <col min="4875" max="4875" width="13.7109375" style="68" bestFit="1" customWidth="1"/>
    <col min="4876" max="4876" width="1.7109375" style="68" customWidth="1"/>
    <col min="4877" max="4877" width="13.7109375" style="68" bestFit="1" customWidth="1"/>
    <col min="4878" max="4878" width="1.7109375" style="68" customWidth="1"/>
    <col min="4879" max="4879" width="13.7109375" style="68" bestFit="1" customWidth="1"/>
    <col min="4880" max="4880" width="1.7109375" style="68" customWidth="1"/>
    <col min="4881" max="4881" width="13.7109375" style="68" bestFit="1" customWidth="1"/>
    <col min="4882" max="4882" width="1.7109375" style="68" customWidth="1"/>
    <col min="4883" max="4883" width="13.7109375" style="68" bestFit="1" customWidth="1"/>
    <col min="4884" max="4884" width="1.7109375" style="68" customWidth="1"/>
    <col min="4885" max="5092" width="10.7109375" style="68" customWidth="1"/>
    <col min="5093" max="5120" width="10.7109375" style="68"/>
    <col min="5121" max="5121" width="36.7109375" style="68" bestFit="1" customWidth="1"/>
    <col min="5122" max="5122" width="1.42578125" style="68" customWidth="1"/>
    <col min="5123" max="5123" width="11.5703125" style="68" bestFit="1" customWidth="1"/>
    <col min="5124" max="5124" width="1.42578125" style="68" customWidth="1"/>
    <col min="5125" max="5125" width="11.7109375" style="68" bestFit="1" customWidth="1"/>
    <col min="5126" max="5126" width="1.7109375" style="68" customWidth="1"/>
    <col min="5127" max="5127" width="12" style="68" bestFit="1" customWidth="1"/>
    <col min="5128" max="5128" width="1.7109375" style="68" customWidth="1"/>
    <col min="5129" max="5129" width="12.7109375" style="68" bestFit="1" customWidth="1"/>
    <col min="5130" max="5130" width="1.7109375" style="68" customWidth="1"/>
    <col min="5131" max="5131" width="13.7109375" style="68" bestFit="1" customWidth="1"/>
    <col min="5132" max="5132" width="1.7109375" style="68" customWidth="1"/>
    <col min="5133" max="5133" width="13.7109375" style="68" bestFit="1" customWidth="1"/>
    <col min="5134" max="5134" width="1.7109375" style="68" customWidth="1"/>
    <col min="5135" max="5135" width="13.7109375" style="68" bestFit="1" customWidth="1"/>
    <col min="5136" max="5136" width="1.7109375" style="68" customWidth="1"/>
    <col min="5137" max="5137" width="13.7109375" style="68" bestFit="1" customWidth="1"/>
    <col min="5138" max="5138" width="1.7109375" style="68" customWidth="1"/>
    <col min="5139" max="5139" width="13.7109375" style="68" bestFit="1" customWidth="1"/>
    <col min="5140" max="5140" width="1.7109375" style="68" customWidth="1"/>
    <col min="5141" max="5348" width="10.7109375" style="68" customWidth="1"/>
    <col min="5349" max="5376" width="10.7109375" style="68"/>
    <col min="5377" max="5377" width="36.7109375" style="68" bestFit="1" customWidth="1"/>
    <col min="5378" max="5378" width="1.42578125" style="68" customWidth="1"/>
    <col min="5379" max="5379" width="11.5703125" style="68" bestFit="1" customWidth="1"/>
    <col min="5380" max="5380" width="1.42578125" style="68" customWidth="1"/>
    <col min="5381" max="5381" width="11.7109375" style="68" bestFit="1" customWidth="1"/>
    <col min="5382" max="5382" width="1.7109375" style="68" customWidth="1"/>
    <col min="5383" max="5383" width="12" style="68" bestFit="1" customWidth="1"/>
    <col min="5384" max="5384" width="1.7109375" style="68" customWidth="1"/>
    <col min="5385" max="5385" width="12.7109375" style="68" bestFit="1" customWidth="1"/>
    <col min="5386" max="5386" width="1.7109375" style="68" customWidth="1"/>
    <col min="5387" max="5387" width="13.7109375" style="68" bestFit="1" customWidth="1"/>
    <col min="5388" max="5388" width="1.7109375" style="68" customWidth="1"/>
    <col min="5389" max="5389" width="13.7109375" style="68" bestFit="1" customWidth="1"/>
    <col min="5390" max="5390" width="1.7109375" style="68" customWidth="1"/>
    <col min="5391" max="5391" width="13.7109375" style="68" bestFit="1" customWidth="1"/>
    <col min="5392" max="5392" width="1.7109375" style="68" customWidth="1"/>
    <col min="5393" max="5393" width="13.7109375" style="68" bestFit="1" customWidth="1"/>
    <col min="5394" max="5394" width="1.7109375" style="68" customWidth="1"/>
    <col min="5395" max="5395" width="13.7109375" style="68" bestFit="1" customWidth="1"/>
    <col min="5396" max="5396" width="1.7109375" style="68" customWidth="1"/>
    <col min="5397" max="5604" width="10.7109375" style="68" customWidth="1"/>
    <col min="5605" max="5632" width="10.7109375" style="68"/>
    <col min="5633" max="5633" width="36.7109375" style="68" bestFit="1" customWidth="1"/>
    <col min="5634" max="5634" width="1.42578125" style="68" customWidth="1"/>
    <col min="5635" max="5635" width="11.5703125" style="68" bestFit="1" customWidth="1"/>
    <col min="5636" max="5636" width="1.42578125" style="68" customWidth="1"/>
    <col min="5637" max="5637" width="11.7109375" style="68" bestFit="1" customWidth="1"/>
    <col min="5638" max="5638" width="1.7109375" style="68" customWidth="1"/>
    <col min="5639" max="5639" width="12" style="68" bestFit="1" customWidth="1"/>
    <col min="5640" max="5640" width="1.7109375" style="68" customWidth="1"/>
    <col min="5641" max="5641" width="12.7109375" style="68" bestFit="1" customWidth="1"/>
    <col min="5642" max="5642" width="1.7109375" style="68" customWidth="1"/>
    <col min="5643" max="5643" width="13.7109375" style="68" bestFit="1" customWidth="1"/>
    <col min="5644" max="5644" width="1.7109375" style="68" customWidth="1"/>
    <col min="5645" max="5645" width="13.7109375" style="68" bestFit="1" customWidth="1"/>
    <col min="5646" max="5646" width="1.7109375" style="68" customWidth="1"/>
    <col min="5647" max="5647" width="13.7109375" style="68" bestFit="1" customWidth="1"/>
    <col min="5648" max="5648" width="1.7109375" style="68" customWidth="1"/>
    <col min="5649" max="5649" width="13.7109375" style="68" bestFit="1" customWidth="1"/>
    <col min="5650" max="5650" width="1.7109375" style="68" customWidth="1"/>
    <col min="5651" max="5651" width="13.7109375" style="68" bestFit="1" customWidth="1"/>
    <col min="5652" max="5652" width="1.7109375" style="68" customWidth="1"/>
    <col min="5653" max="5860" width="10.7109375" style="68" customWidth="1"/>
    <col min="5861" max="5888" width="10.7109375" style="68"/>
    <col min="5889" max="5889" width="36.7109375" style="68" bestFit="1" customWidth="1"/>
    <col min="5890" max="5890" width="1.42578125" style="68" customWidth="1"/>
    <col min="5891" max="5891" width="11.5703125" style="68" bestFit="1" customWidth="1"/>
    <col min="5892" max="5892" width="1.42578125" style="68" customWidth="1"/>
    <col min="5893" max="5893" width="11.7109375" style="68" bestFit="1" customWidth="1"/>
    <col min="5894" max="5894" width="1.7109375" style="68" customWidth="1"/>
    <col min="5895" max="5895" width="12" style="68" bestFit="1" customWidth="1"/>
    <col min="5896" max="5896" width="1.7109375" style="68" customWidth="1"/>
    <col min="5897" max="5897" width="12.7109375" style="68" bestFit="1" customWidth="1"/>
    <col min="5898" max="5898" width="1.7109375" style="68" customWidth="1"/>
    <col min="5899" max="5899" width="13.7109375" style="68" bestFit="1" customWidth="1"/>
    <col min="5900" max="5900" width="1.7109375" style="68" customWidth="1"/>
    <col min="5901" max="5901" width="13.7109375" style="68" bestFit="1" customWidth="1"/>
    <col min="5902" max="5902" width="1.7109375" style="68" customWidth="1"/>
    <col min="5903" max="5903" width="13.7109375" style="68" bestFit="1" customWidth="1"/>
    <col min="5904" max="5904" width="1.7109375" style="68" customWidth="1"/>
    <col min="5905" max="5905" width="13.7109375" style="68" bestFit="1" customWidth="1"/>
    <col min="5906" max="5906" width="1.7109375" style="68" customWidth="1"/>
    <col min="5907" max="5907" width="13.7109375" style="68" bestFit="1" customWidth="1"/>
    <col min="5908" max="5908" width="1.7109375" style="68" customWidth="1"/>
    <col min="5909" max="6116" width="10.7109375" style="68" customWidth="1"/>
    <col min="6117" max="6144" width="10.7109375" style="68"/>
    <col min="6145" max="6145" width="36.7109375" style="68" bestFit="1" customWidth="1"/>
    <col min="6146" max="6146" width="1.42578125" style="68" customWidth="1"/>
    <col min="6147" max="6147" width="11.5703125" style="68" bestFit="1" customWidth="1"/>
    <col min="6148" max="6148" width="1.42578125" style="68" customWidth="1"/>
    <col min="6149" max="6149" width="11.7109375" style="68" bestFit="1" customWidth="1"/>
    <col min="6150" max="6150" width="1.7109375" style="68" customWidth="1"/>
    <col min="6151" max="6151" width="12" style="68" bestFit="1" customWidth="1"/>
    <col min="6152" max="6152" width="1.7109375" style="68" customWidth="1"/>
    <col min="6153" max="6153" width="12.7109375" style="68" bestFit="1" customWidth="1"/>
    <col min="6154" max="6154" width="1.7109375" style="68" customWidth="1"/>
    <col min="6155" max="6155" width="13.7109375" style="68" bestFit="1" customWidth="1"/>
    <col min="6156" max="6156" width="1.7109375" style="68" customWidth="1"/>
    <col min="6157" max="6157" width="13.7109375" style="68" bestFit="1" customWidth="1"/>
    <col min="6158" max="6158" width="1.7109375" style="68" customWidth="1"/>
    <col min="6159" max="6159" width="13.7109375" style="68" bestFit="1" customWidth="1"/>
    <col min="6160" max="6160" width="1.7109375" style="68" customWidth="1"/>
    <col min="6161" max="6161" width="13.7109375" style="68" bestFit="1" customWidth="1"/>
    <col min="6162" max="6162" width="1.7109375" style="68" customWidth="1"/>
    <col min="6163" max="6163" width="13.7109375" style="68" bestFit="1" customWidth="1"/>
    <col min="6164" max="6164" width="1.7109375" style="68" customWidth="1"/>
    <col min="6165" max="6372" width="10.7109375" style="68" customWidth="1"/>
    <col min="6373" max="6400" width="10.7109375" style="68"/>
    <col min="6401" max="6401" width="36.7109375" style="68" bestFit="1" customWidth="1"/>
    <col min="6402" max="6402" width="1.42578125" style="68" customWidth="1"/>
    <col min="6403" max="6403" width="11.5703125" style="68" bestFit="1" customWidth="1"/>
    <col min="6404" max="6404" width="1.42578125" style="68" customWidth="1"/>
    <col min="6405" max="6405" width="11.7109375" style="68" bestFit="1" customWidth="1"/>
    <col min="6406" max="6406" width="1.7109375" style="68" customWidth="1"/>
    <col min="6407" max="6407" width="12" style="68" bestFit="1" customWidth="1"/>
    <col min="6408" max="6408" width="1.7109375" style="68" customWidth="1"/>
    <col min="6409" max="6409" width="12.7109375" style="68" bestFit="1" customWidth="1"/>
    <col min="6410" max="6410" width="1.7109375" style="68" customWidth="1"/>
    <col min="6411" max="6411" width="13.7109375" style="68" bestFit="1" customWidth="1"/>
    <col min="6412" max="6412" width="1.7109375" style="68" customWidth="1"/>
    <col min="6413" max="6413" width="13.7109375" style="68" bestFit="1" customWidth="1"/>
    <col min="6414" max="6414" width="1.7109375" style="68" customWidth="1"/>
    <col min="6415" max="6415" width="13.7109375" style="68" bestFit="1" customWidth="1"/>
    <col min="6416" max="6416" width="1.7109375" style="68" customWidth="1"/>
    <col min="6417" max="6417" width="13.7109375" style="68" bestFit="1" customWidth="1"/>
    <col min="6418" max="6418" width="1.7109375" style="68" customWidth="1"/>
    <col min="6419" max="6419" width="13.7109375" style="68" bestFit="1" customWidth="1"/>
    <col min="6420" max="6420" width="1.7109375" style="68" customWidth="1"/>
    <col min="6421" max="6628" width="10.7109375" style="68" customWidth="1"/>
    <col min="6629" max="6656" width="10.7109375" style="68"/>
    <col min="6657" max="6657" width="36.7109375" style="68" bestFit="1" customWidth="1"/>
    <col min="6658" max="6658" width="1.42578125" style="68" customWidth="1"/>
    <col min="6659" max="6659" width="11.5703125" style="68" bestFit="1" customWidth="1"/>
    <col min="6660" max="6660" width="1.42578125" style="68" customWidth="1"/>
    <col min="6661" max="6661" width="11.7109375" style="68" bestFit="1" customWidth="1"/>
    <col min="6662" max="6662" width="1.7109375" style="68" customWidth="1"/>
    <col min="6663" max="6663" width="12" style="68" bestFit="1" customWidth="1"/>
    <col min="6664" max="6664" width="1.7109375" style="68" customWidth="1"/>
    <col min="6665" max="6665" width="12.7109375" style="68" bestFit="1" customWidth="1"/>
    <col min="6666" max="6666" width="1.7109375" style="68" customWidth="1"/>
    <col min="6667" max="6667" width="13.7109375" style="68" bestFit="1" customWidth="1"/>
    <col min="6668" max="6668" width="1.7109375" style="68" customWidth="1"/>
    <col min="6669" max="6669" width="13.7109375" style="68" bestFit="1" customWidth="1"/>
    <col min="6670" max="6670" width="1.7109375" style="68" customWidth="1"/>
    <col min="6671" max="6671" width="13.7109375" style="68" bestFit="1" customWidth="1"/>
    <col min="6672" max="6672" width="1.7109375" style="68" customWidth="1"/>
    <col min="6673" max="6673" width="13.7109375" style="68" bestFit="1" customWidth="1"/>
    <col min="6674" max="6674" width="1.7109375" style="68" customWidth="1"/>
    <col min="6675" max="6675" width="13.7109375" style="68" bestFit="1" customWidth="1"/>
    <col min="6676" max="6676" width="1.7109375" style="68" customWidth="1"/>
    <col min="6677" max="6884" width="10.7109375" style="68" customWidth="1"/>
    <col min="6885" max="6912" width="10.7109375" style="68"/>
    <col min="6913" max="6913" width="36.7109375" style="68" bestFit="1" customWidth="1"/>
    <col min="6914" max="6914" width="1.42578125" style="68" customWidth="1"/>
    <col min="6915" max="6915" width="11.5703125" style="68" bestFit="1" customWidth="1"/>
    <col min="6916" max="6916" width="1.42578125" style="68" customWidth="1"/>
    <col min="6917" max="6917" width="11.7109375" style="68" bestFit="1" customWidth="1"/>
    <col min="6918" max="6918" width="1.7109375" style="68" customWidth="1"/>
    <col min="6919" max="6919" width="12" style="68" bestFit="1" customWidth="1"/>
    <col min="6920" max="6920" width="1.7109375" style="68" customWidth="1"/>
    <col min="6921" max="6921" width="12.7109375" style="68" bestFit="1" customWidth="1"/>
    <col min="6922" max="6922" width="1.7109375" style="68" customWidth="1"/>
    <col min="6923" max="6923" width="13.7109375" style="68" bestFit="1" customWidth="1"/>
    <col min="6924" max="6924" width="1.7109375" style="68" customWidth="1"/>
    <col min="6925" max="6925" width="13.7109375" style="68" bestFit="1" customWidth="1"/>
    <col min="6926" max="6926" width="1.7109375" style="68" customWidth="1"/>
    <col min="6927" max="6927" width="13.7109375" style="68" bestFit="1" customWidth="1"/>
    <col min="6928" max="6928" width="1.7109375" style="68" customWidth="1"/>
    <col min="6929" max="6929" width="13.7109375" style="68" bestFit="1" customWidth="1"/>
    <col min="6930" max="6930" width="1.7109375" style="68" customWidth="1"/>
    <col min="6931" max="6931" width="13.7109375" style="68" bestFit="1" customWidth="1"/>
    <col min="6932" max="6932" width="1.7109375" style="68" customWidth="1"/>
    <col min="6933" max="7140" width="10.7109375" style="68" customWidth="1"/>
    <col min="7141" max="7168" width="10.7109375" style="68"/>
    <col min="7169" max="7169" width="36.7109375" style="68" bestFit="1" customWidth="1"/>
    <col min="7170" max="7170" width="1.42578125" style="68" customWidth="1"/>
    <col min="7171" max="7171" width="11.5703125" style="68" bestFit="1" customWidth="1"/>
    <col min="7172" max="7172" width="1.42578125" style="68" customWidth="1"/>
    <col min="7173" max="7173" width="11.7109375" style="68" bestFit="1" customWidth="1"/>
    <col min="7174" max="7174" width="1.7109375" style="68" customWidth="1"/>
    <col min="7175" max="7175" width="12" style="68" bestFit="1" customWidth="1"/>
    <col min="7176" max="7176" width="1.7109375" style="68" customWidth="1"/>
    <col min="7177" max="7177" width="12.7109375" style="68" bestFit="1" customWidth="1"/>
    <col min="7178" max="7178" width="1.7109375" style="68" customWidth="1"/>
    <col min="7179" max="7179" width="13.7109375" style="68" bestFit="1" customWidth="1"/>
    <col min="7180" max="7180" width="1.7109375" style="68" customWidth="1"/>
    <col min="7181" max="7181" width="13.7109375" style="68" bestFit="1" customWidth="1"/>
    <col min="7182" max="7182" width="1.7109375" style="68" customWidth="1"/>
    <col min="7183" max="7183" width="13.7109375" style="68" bestFit="1" customWidth="1"/>
    <col min="7184" max="7184" width="1.7109375" style="68" customWidth="1"/>
    <col min="7185" max="7185" width="13.7109375" style="68" bestFit="1" customWidth="1"/>
    <col min="7186" max="7186" width="1.7109375" style="68" customWidth="1"/>
    <col min="7187" max="7187" width="13.7109375" style="68" bestFit="1" customWidth="1"/>
    <col min="7188" max="7188" width="1.7109375" style="68" customWidth="1"/>
    <col min="7189" max="7396" width="10.7109375" style="68" customWidth="1"/>
    <col min="7397" max="7424" width="10.7109375" style="68"/>
    <col min="7425" max="7425" width="36.7109375" style="68" bestFit="1" customWidth="1"/>
    <col min="7426" max="7426" width="1.42578125" style="68" customWidth="1"/>
    <col min="7427" max="7427" width="11.5703125" style="68" bestFit="1" customWidth="1"/>
    <col min="7428" max="7428" width="1.42578125" style="68" customWidth="1"/>
    <col min="7429" max="7429" width="11.7109375" style="68" bestFit="1" customWidth="1"/>
    <col min="7430" max="7430" width="1.7109375" style="68" customWidth="1"/>
    <col min="7431" max="7431" width="12" style="68" bestFit="1" customWidth="1"/>
    <col min="7432" max="7432" width="1.7109375" style="68" customWidth="1"/>
    <col min="7433" max="7433" width="12.7109375" style="68" bestFit="1" customWidth="1"/>
    <col min="7434" max="7434" width="1.7109375" style="68" customWidth="1"/>
    <col min="7435" max="7435" width="13.7109375" style="68" bestFit="1" customWidth="1"/>
    <col min="7436" max="7436" width="1.7109375" style="68" customWidth="1"/>
    <col min="7437" max="7437" width="13.7109375" style="68" bestFit="1" customWidth="1"/>
    <col min="7438" max="7438" width="1.7109375" style="68" customWidth="1"/>
    <col min="7439" max="7439" width="13.7109375" style="68" bestFit="1" customWidth="1"/>
    <col min="7440" max="7440" width="1.7109375" style="68" customWidth="1"/>
    <col min="7441" max="7441" width="13.7109375" style="68" bestFit="1" customWidth="1"/>
    <col min="7442" max="7442" width="1.7109375" style="68" customWidth="1"/>
    <col min="7443" max="7443" width="13.7109375" style="68" bestFit="1" customWidth="1"/>
    <col min="7444" max="7444" width="1.7109375" style="68" customWidth="1"/>
    <col min="7445" max="7652" width="10.7109375" style="68" customWidth="1"/>
    <col min="7653" max="7680" width="10.7109375" style="68"/>
    <col min="7681" max="7681" width="36.7109375" style="68" bestFit="1" customWidth="1"/>
    <col min="7682" max="7682" width="1.42578125" style="68" customWidth="1"/>
    <col min="7683" max="7683" width="11.5703125" style="68" bestFit="1" customWidth="1"/>
    <col min="7684" max="7684" width="1.42578125" style="68" customWidth="1"/>
    <col min="7685" max="7685" width="11.7109375" style="68" bestFit="1" customWidth="1"/>
    <col min="7686" max="7686" width="1.7109375" style="68" customWidth="1"/>
    <col min="7687" max="7687" width="12" style="68" bestFit="1" customWidth="1"/>
    <col min="7688" max="7688" width="1.7109375" style="68" customWidth="1"/>
    <col min="7689" max="7689" width="12.7109375" style="68" bestFit="1" customWidth="1"/>
    <col min="7690" max="7690" width="1.7109375" style="68" customWidth="1"/>
    <col min="7691" max="7691" width="13.7109375" style="68" bestFit="1" customWidth="1"/>
    <col min="7692" max="7692" width="1.7109375" style="68" customWidth="1"/>
    <col min="7693" max="7693" width="13.7109375" style="68" bestFit="1" customWidth="1"/>
    <col min="7694" max="7694" width="1.7109375" style="68" customWidth="1"/>
    <col min="7695" max="7695" width="13.7109375" style="68" bestFit="1" customWidth="1"/>
    <col min="7696" max="7696" width="1.7109375" style="68" customWidth="1"/>
    <col min="7697" max="7697" width="13.7109375" style="68" bestFit="1" customWidth="1"/>
    <col min="7698" max="7698" width="1.7109375" style="68" customWidth="1"/>
    <col min="7699" max="7699" width="13.7109375" style="68" bestFit="1" customWidth="1"/>
    <col min="7700" max="7700" width="1.7109375" style="68" customWidth="1"/>
    <col min="7701" max="7908" width="10.7109375" style="68" customWidth="1"/>
    <col min="7909" max="7936" width="10.7109375" style="68"/>
    <col min="7937" max="7937" width="36.7109375" style="68" bestFit="1" customWidth="1"/>
    <col min="7938" max="7938" width="1.42578125" style="68" customWidth="1"/>
    <col min="7939" max="7939" width="11.5703125" style="68" bestFit="1" customWidth="1"/>
    <col min="7940" max="7940" width="1.42578125" style="68" customWidth="1"/>
    <col min="7941" max="7941" width="11.7109375" style="68" bestFit="1" customWidth="1"/>
    <col min="7942" max="7942" width="1.7109375" style="68" customWidth="1"/>
    <col min="7943" max="7943" width="12" style="68" bestFit="1" customWidth="1"/>
    <col min="7944" max="7944" width="1.7109375" style="68" customWidth="1"/>
    <col min="7945" max="7945" width="12.7109375" style="68" bestFit="1" customWidth="1"/>
    <col min="7946" max="7946" width="1.7109375" style="68" customWidth="1"/>
    <col min="7947" max="7947" width="13.7109375" style="68" bestFit="1" customWidth="1"/>
    <col min="7948" max="7948" width="1.7109375" style="68" customWidth="1"/>
    <col min="7949" max="7949" width="13.7109375" style="68" bestFit="1" customWidth="1"/>
    <col min="7950" max="7950" width="1.7109375" style="68" customWidth="1"/>
    <col min="7951" max="7951" width="13.7109375" style="68" bestFit="1" customWidth="1"/>
    <col min="7952" max="7952" width="1.7109375" style="68" customWidth="1"/>
    <col min="7953" max="7953" width="13.7109375" style="68" bestFit="1" customWidth="1"/>
    <col min="7954" max="7954" width="1.7109375" style="68" customWidth="1"/>
    <col min="7955" max="7955" width="13.7109375" style="68" bestFit="1" customWidth="1"/>
    <col min="7956" max="7956" width="1.7109375" style="68" customWidth="1"/>
    <col min="7957" max="8164" width="10.7109375" style="68" customWidth="1"/>
    <col min="8165" max="8192" width="10.7109375" style="68"/>
    <col min="8193" max="8193" width="36.7109375" style="68" bestFit="1" customWidth="1"/>
    <col min="8194" max="8194" width="1.42578125" style="68" customWidth="1"/>
    <col min="8195" max="8195" width="11.5703125" style="68" bestFit="1" customWidth="1"/>
    <col min="8196" max="8196" width="1.42578125" style="68" customWidth="1"/>
    <col min="8197" max="8197" width="11.7109375" style="68" bestFit="1" customWidth="1"/>
    <col min="8198" max="8198" width="1.7109375" style="68" customWidth="1"/>
    <col min="8199" max="8199" width="12" style="68" bestFit="1" customWidth="1"/>
    <col min="8200" max="8200" width="1.7109375" style="68" customWidth="1"/>
    <col min="8201" max="8201" width="12.7109375" style="68" bestFit="1" customWidth="1"/>
    <col min="8202" max="8202" width="1.7109375" style="68" customWidth="1"/>
    <col min="8203" max="8203" width="13.7109375" style="68" bestFit="1" customWidth="1"/>
    <col min="8204" max="8204" width="1.7109375" style="68" customWidth="1"/>
    <col min="8205" max="8205" width="13.7109375" style="68" bestFit="1" customWidth="1"/>
    <col min="8206" max="8206" width="1.7109375" style="68" customWidth="1"/>
    <col min="8207" max="8207" width="13.7109375" style="68" bestFit="1" customWidth="1"/>
    <col min="8208" max="8208" width="1.7109375" style="68" customWidth="1"/>
    <col min="8209" max="8209" width="13.7109375" style="68" bestFit="1" customWidth="1"/>
    <col min="8210" max="8210" width="1.7109375" style="68" customWidth="1"/>
    <col min="8211" max="8211" width="13.7109375" style="68" bestFit="1" customWidth="1"/>
    <col min="8212" max="8212" width="1.7109375" style="68" customWidth="1"/>
    <col min="8213" max="8420" width="10.7109375" style="68" customWidth="1"/>
    <col min="8421" max="8448" width="10.7109375" style="68"/>
    <col min="8449" max="8449" width="36.7109375" style="68" bestFit="1" customWidth="1"/>
    <col min="8450" max="8450" width="1.42578125" style="68" customWidth="1"/>
    <col min="8451" max="8451" width="11.5703125" style="68" bestFit="1" customWidth="1"/>
    <col min="8452" max="8452" width="1.42578125" style="68" customWidth="1"/>
    <col min="8453" max="8453" width="11.7109375" style="68" bestFit="1" customWidth="1"/>
    <col min="8454" max="8454" width="1.7109375" style="68" customWidth="1"/>
    <col min="8455" max="8455" width="12" style="68" bestFit="1" customWidth="1"/>
    <col min="8456" max="8456" width="1.7109375" style="68" customWidth="1"/>
    <col min="8457" max="8457" width="12.7109375" style="68" bestFit="1" customWidth="1"/>
    <col min="8458" max="8458" width="1.7109375" style="68" customWidth="1"/>
    <col min="8459" max="8459" width="13.7109375" style="68" bestFit="1" customWidth="1"/>
    <col min="8460" max="8460" width="1.7109375" style="68" customWidth="1"/>
    <col min="8461" max="8461" width="13.7109375" style="68" bestFit="1" customWidth="1"/>
    <col min="8462" max="8462" width="1.7109375" style="68" customWidth="1"/>
    <col min="8463" max="8463" width="13.7109375" style="68" bestFit="1" customWidth="1"/>
    <col min="8464" max="8464" width="1.7109375" style="68" customWidth="1"/>
    <col min="8465" max="8465" width="13.7109375" style="68" bestFit="1" customWidth="1"/>
    <col min="8466" max="8466" width="1.7109375" style="68" customWidth="1"/>
    <col min="8467" max="8467" width="13.7109375" style="68" bestFit="1" customWidth="1"/>
    <col min="8468" max="8468" width="1.7109375" style="68" customWidth="1"/>
    <col min="8469" max="8676" width="10.7109375" style="68" customWidth="1"/>
    <col min="8677" max="8704" width="10.7109375" style="68"/>
    <col min="8705" max="8705" width="36.7109375" style="68" bestFit="1" customWidth="1"/>
    <col min="8706" max="8706" width="1.42578125" style="68" customWidth="1"/>
    <col min="8707" max="8707" width="11.5703125" style="68" bestFit="1" customWidth="1"/>
    <col min="8708" max="8708" width="1.42578125" style="68" customWidth="1"/>
    <col min="8709" max="8709" width="11.7109375" style="68" bestFit="1" customWidth="1"/>
    <col min="8710" max="8710" width="1.7109375" style="68" customWidth="1"/>
    <col min="8711" max="8711" width="12" style="68" bestFit="1" customWidth="1"/>
    <col min="8712" max="8712" width="1.7109375" style="68" customWidth="1"/>
    <col min="8713" max="8713" width="12.7109375" style="68" bestFit="1" customWidth="1"/>
    <col min="8714" max="8714" width="1.7109375" style="68" customWidth="1"/>
    <col min="8715" max="8715" width="13.7109375" style="68" bestFit="1" customWidth="1"/>
    <col min="8716" max="8716" width="1.7109375" style="68" customWidth="1"/>
    <col min="8717" max="8717" width="13.7109375" style="68" bestFit="1" customWidth="1"/>
    <col min="8718" max="8718" width="1.7109375" style="68" customWidth="1"/>
    <col min="8719" max="8719" width="13.7109375" style="68" bestFit="1" customWidth="1"/>
    <col min="8720" max="8720" width="1.7109375" style="68" customWidth="1"/>
    <col min="8721" max="8721" width="13.7109375" style="68" bestFit="1" customWidth="1"/>
    <col min="8722" max="8722" width="1.7109375" style="68" customWidth="1"/>
    <col min="8723" max="8723" width="13.7109375" style="68" bestFit="1" customWidth="1"/>
    <col min="8724" max="8724" width="1.7109375" style="68" customWidth="1"/>
    <col min="8725" max="8932" width="10.7109375" style="68" customWidth="1"/>
    <col min="8933" max="8960" width="10.7109375" style="68"/>
    <col min="8961" max="8961" width="36.7109375" style="68" bestFit="1" customWidth="1"/>
    <col min="8962" max="8962" width="1.42578125" style="68" customWidth="1"/>
    <col min="8963" max="8963" width="11.5703125" style="68" bestFit="1" customWidth="1"/>
    <col min="8964" max="8964" width="1.42578125" style="68" customWidth="1"/>
    <col min="8965" max="8965" width="11.7109375" style="68" bestFit="1" customWidth="1"/>
    <col min="8966" max="8966" width="1.7109375" style="68" customWidth="1"/>
    <col min="8967" max="8967" width="12" style="68" bestFit="1" customWidth="1"/>
    <col min="8968" max="8968" width="1.7109375" style="68" customWidth="1"/>
    <col min="8969" max="8969" width="12.7109375" style="68" bestFit="1" customWidth="1"/>
    <col min="8970" max="8970" width="1.7109375" style="68" customWidth="1"/>
    <col min="8971" max="8971" width="13.7109375" style="68" bestFit="1" customWidth="1"/>
    <col min="8972" max="8972" width="1.7109375" style="68" customWidth="1"/>
    <col min="8973" max="8973" width="13.7109375" style="68" bestFit="1" customWidth="1"/>
    <col min="8974" max="8974" width="1.7109375" style="68" customWidth="1"/>
    <col min="8975" max="8975" width="13.7109375" style="68" bestFit="1" customWidth="1"/>
    <col min="8976" max="8976" width="1.7109375" style="68" customWidth="1"/>
    <col min="8977" max="8977" width="13.7109375" style="68" bestFit="1" customWidth="1"/>
    <col min="8978" max="8978" width="1.7109375" style="68" customWidth="1"/>
    <col min="8979" max="8979" width="13.7109375" style="68" bestFit="1" customWidth="1"/>
    <col min="8980" max="8980" width="1.7109375" style="68" customWidth="1"/>
    <col min="8981" max="9188" width="10.7109375" style="68" customWidth="1"/>
    <col min="9189" max="9216" width="10.7109375" style="68"/>
    <col min="9217" max="9217" width="36.7109375" style="68" bestFit="1" customWidth="1"/>
    <col min="9218" max="9218" width="1.42578125" style="68" customWidth="1"/>
    <col min="9219" max="9219" width="11.5703125" style="68" bestFit="1" customWidth="1"/>
    <col min="9220" max="9220" width="1.42578125" style="68" customWidth="1"/>
    <col min="9221" max="9221" width="11.7109375" style="68" bestFit="1" customWidth="1"/>
    <col min="9222" max="9222" width="1.7109375" style="68" customWidth="1"/>
    <col min="9223" max="9223" width="12" style="68" bestFit="1" customWidth="1"/>
    <col min="9224" max="9224" width="1.7109375" style="68" customWidth="1"/>
    <col min="9225" max="9225" width="12.7109375" style="68" bestFit="1" customWidth="1"/>
    <col min="9226" max="9226" width="1.7109375" style="68" customWidth="1"/>
    <col min="9227" max="9227" width="13.7109375" style="68" bestFit="1" customWidth="1"/>
    <col min="9228" max="9228" width="1.7109375" style="68" customWidth="1"/>
    <col min="9229" max="9229" width="13.7109375" style="68" bestFit="1" customWidth="1"/>
    <col min="9230" max="9230" width="1.7109375" style="68" customWidth="1"/>
    <col min="9231" max="9231" width="13.7109375" style="68" bestFit="1" customWidth="1"/>
    <col min="9232" max="9232" width="1.7109375" style="68" customWidth="1"/>
    <col min="9233" max="9233" width="13.7109375" style="68" bestFit="1" customWidth="1"/>
    <col min="9234" max="9234" width="1.7109375" style="68" customWidth="1"/>
    <col min="9235" max="9235" width="13.7109375" style="68" bestFit="1" customWidth="1"/>
    <col min="9236" max="9236" width="1.7109375" style="68" customWidth="1"/>
    <col min="9237" max="9444" width="10.7109375" style="68" customWidth="1"/>
    <col min="9445" max="9472" width="10.7109375" style="68"/>
    <col min="9473" max="9473" width="36.7109375" style="68" bestFit="1" customWidth="1"/>
    <col min="9474" max="9474" width="1.42578125" style="68" customWidth="1"/>
    <col min="9475" max="9475" width="11.5703125" style="68" bestFit="1" customWidth="1"/>
    <col min="9476" max="9476" width="1.42578125" style="68" customWidth="1"/>
    <col min="9477" max="9477" width="11.7109375" style="68" bestFit="1" customWidth="1"/>
    <col min="9478" max="9478" width="1.7109375" style="68" customWidth="1"/>
    <col min="9479" max="9479" width="12" style="68" bestFit="1" customWidth="1"/>
    <col min="9480" max="9480" width="1.7109375" style="68" customWidth="1"/>
    <col min="9481" max="9481" width="12.7109375" style="68" bestFit="1" customWidth="1"/>
    <col min="9482" max="9482" width="1.7109375" style="68" customWidth="1"/>
    <col min="9483" max="9483" width="13.7109375" style="68" bestFit="1" customWidth="1"/>
    <col min="9484" max="9484" width="1.7109375" style="68" customWidth="1"/>
    <col min="9485" max="9485" width="13.7109375" style="68" bestFit="1" customWidth="1"/>
    <col min="9486" max="9486" width="1.7109375" style="68" customWidth="1"/>
    <col min="9487" max="9487" width="13.7109375" style="68" bestFit="1" customWidth="1"/>
    <col min="9488" max="9488" width="1.7109375" style="68" customWidth="1"/>
    <col min="9489" max="9489" width="13.7109375" style="68" bestFit="1" customWidth="1"/>
    <col min="9490" max="9490" width="1.7109375" style="68" customWidth="1"/>
    <col min="9491" max="9491" width="13.7109375" style="68" bestFit="1" customWidth="1"/>
    <col min="9492" max="9492" width="1.7109375" style="68" customWidth="1"/>
    <col min="9493" max="9700" width="10.7109375" style="68" customWidth="1"/>
    <col min="9701" max="9728" width="10.7109375" style="68"/>
    <col min="9729" max="9729" width="36.7109375" style="68" bestFit="1" customWidth="1"/>
    <col min="9730" max="9730" width="1.42578125" style="68" customWidth="1"/>
    <col min="9731" max="9731" width="11.5703125" style="68" bestFit="1" customWidth="1"/>
    <col min="9732" max="9732" width="1.42578125" style="68" customWidth="1"/>
    <col min="9733" max="9733" width="11.7109375" style="68" bestFit="1" customWidth="1"/>
    <col min="9734" max="9734" width="1.7109375" style="68" customWidth="1"/>
    <col min="9735" max="9735" width="12" style="68" bestFit="1" customWidth="1"/>
    <col min="9736" max="9736" width="1.7109375" style="68" customWidth="1"/>
    <col min="9737" max="9737" width="12.7109375" style="68" bestFit="1" customWidth="1"/>
    <col min="9738" max="9738" width="1.7109375" style="68" customWidth="1"/>
    <col min="9739" max="9739" width="13.7109375" style="68" bestFit="1" customWidth="1"/>
    <col min="9740" max="9740" width="1.7109375" style="68" customWidth="1"/>
    <col min="9741" max="9741" width="13.7109375" style="68" bestFit="1" customWidth="1"/>
    <col min="9742" max="9742" width="1.7109375" style="68" customWidth="1"/>
    <col min="9743" max="9743" width="13.7109375" style="68" bestFit="1" customWidth="1"/>
    <col min="9744" max="9744" width="1.7109375" style="68" customWidth="1"/>
    <col min="9745" max="9745" width="13.7109375" style="68" bestFit="1" customWidth="1"/>
    <col min="9746" max="9746" width="1.7109375" style="68" customWidth="1"/>
    <col min="9747" max="9747" width="13.7109375" style="68" bestFit="1" customWidth="1"/>
    <col min="9748" max="9748" width="1.7109375" style="68" customWidth="1"/>
    <col min="9749" max="9956" width="10.7109375" style="68" customWidth="1"/>
    <col min="9957" max="9984" width="10.7109375" style="68"/>
    <col min="9985" max="9985" width="36.7109375" style="68" bestFit="1" customWidth="1"/>
    <col min="9986" max="9986" width="1.42578125" style="68" customWidth="1"/>
    <col min="9987" max="9987" width="11.5703125" style="68" bestFit="1" customWidth="1"/>
    <col min="9988" max="9988" width="1.42578125" style="68" customWidth="1"/>
    <col min="9989" max="9989" width="11.7109375" style="68" bestFit="1" customWidth="1"/>
    <col min="9990" max="9990" width="1.7109375" style="68" customWidth="1"/>
    <col min="9991" max="9991" width="12" style="68" bestFit="1" customWidth="1"/>
    <col min="9992" max="9992" width="1.7109375" style="68" customWidth="1"/>
    <col min="9993" max="9993" width="12.7109375" style="68" bestFit="1" customWidth="1"/>
    <col min="9994" max="9994" width="1.7109375" style="68" customWidth="1"/>
    <col min="9995" max="9995" width="13.7109375" style="68" bestFit="1" customWidth="1"/>
    <col min="9996" max="9996" width="1.7109375" style="68" customWidth="1"/>
    <col min="9997" max="9997" width="13.7109375" style="68" bestFit="1" customWidth="1"/>
    <col min="9998" max="9998" width="1.7109375" style="68" customWidth="1"/>
    <col min="9999" max="9999" width="13.7109375" style="68" bestFit="1" customWidth="1"/>
    <col min="10000" max="10000" width="1.7109375" style="68" customWidth="1"/>
    <col min="10001" max="10001" width="13.7109375" style="68" bestFit="1" customWidth="1"/>
    <col min="10002" max="10002" width="1.7109375" style="68" customWidth="1"/>
    <col min="10003" max="10003" width="13.7109375" style="68" bestFit="1" customWidth="1"/>
    <col min="10004" max="10004" width="1.7109375" style="68" customWidth="1"/>
    <col min="10005" max="10212" width="10.7109375" style="68" customWidth="1"/>
    <col min="10213" max="10240" width="10.7109375" style="68"/>
    <col min="10241" max="10241" width="36.7109375" style="68" bestFit="1" customWidth="1"/>
    <col min="10242" max="10242" width="1.42578125" style="68" customWidth="1"/>
    <col min="10243" max="10243" width="11.5703125" style="68" bestFit="1" customWidth="1"/>
    <col min="10244" max="10244" width="1.42578125" style="68" customWidth="1"/>
    <col min="10245" max="10245" width="11.7109375" style="68" bestFit="1" customWidth="1"/>
    <col min="10246" max="10246" width="1.7109375" style="68" customWidth="1"/>
    <col min="10247" max="10247" width="12" style="68" bestFit="1" customWidth="1"/>
    <col min="10248" max="10248" width="1.7109375" style="68" customWidth="1"/>
    <col min="10249" max="10249" width="12.7109375" style="68" bestFit="1" customWidth="1"/>
    <col min="10250" max="10250" width="1.7109375" style="68" customWidth="1"/>
    <col min="10251" max="10251" width="13.7109375" style="68" bestFit="1" customWidth="1"/>
    <col min="10252" max="10252" width="1.7109375" style="68" customWidth="1"/>
    <col min="10253" max="10253" width="13.7109375" style="68" bestFit="1" customWidth="1"/>
    <col min="10254" max="10254" width="1.7109375" style="68" customWidth="1"/>
    <col min="10255" max="10255" width="13.7109375" style="68" bestFit="1" customWidth="1"/>
    <col min="10256" max="10256" width="1.7109375" style="68" customWidth="1"/>
    <col min="10257" max="10257" width="13.7109375" style="68" bestFit="1" customWidth="1"/>
    <col min="10258" max="10258" width="1.7109375" style="68" customWidth="1"/>
    <col min="10259" max="10259" width="13.7109375" style="68" bestFit="1" customWidth="1"/>
    <col min="10260" max="10260" width="1.7109375" style="68" customWidth="1"/>
    <col min="10261" max="10468" width="10.7109375" style="68" customWidth="1"/>
    <col min="10469" max="10496" width="10.7109375" style="68"/>
    <col min="10497" max="10497" width="36.7109375" style="68" bestFit="1" customWidth="1"/>
    <col min="10498" max="10498" width="1.42578125" style="68" customWidth="1"/>
    <col min="10499" max="10499" width="11.5703125" style="68" bestFit="1" customWidth="1"/>
    <col min="10500" max="10500" width="1.42578125" style="68" customWidth="1"/>
    <col min="10501" max="10501" width="11.7109375" style="68" bestFit="1" customWidth="1"/>
    <col min="10502" max="10502" width="1.7109375" style="68" customWidth="1"/>
    <col min="10503" max="10503" width="12" style="68" bestFit="1" customWidth="1"/>
    <col min="10504" max="10504" width="1.7109375" style="68" customWidth="1"/>
    <col min="10505" max="10505" width="12.7109375" style="68" bestFit="1" customWidth="1"/>
    <col min="10506" max="10506" width="1.7109375" style="68" customWidth="1"/>
    <col min="10507" max="10507" width="13.7109375" style="68" bestFit="1" customWidth="1"/>
    <col min="10508" max="10508" width="1.7109375" style="68" customWidth="1"/>
    <col min="10509" max="10509" width="13.7109375" style="68" bestFit="1" customWidth="1"/>
    <col min="10510" max="10510" width="1.7109375" style="68" customWidth="1"/>
    <col min="10511" max="10511" width="13.7109375" style="68" bestFit="1" customWidth="1"/>
    <col min="10512" max="10512" width="1.7109375" style="68" customWidth="1"/>
    <col min="10513" max="10513" width="13.7109375" style="68" bestFit="1" customWidth="1"/>
    <col min="10514" max="10514" width="1.7109375" style="68" customWidth="1"/>
    <col min="10515" max="10515" width="13.7109375" style="68" bestFit="1" customWidth="1"/>
    <col min="10516" max="10516" width="1.7109375" style="68" customWidth="1"/>
    <col min="10517" max="10724" width="10.7109375" style="68" customWidth="1"/>
    <col min="10725" max="10752" width="10.7109375" style="68"/>
    <col min="10753" max="10753" width="36.7109375" style="68" bestFit="1" customWidth="1"/>
    <col min="10754" max="10754" width="1.42578125" style="68" customWidth="1"/>
    <col min="10755" max="10755" width="11.5703125" style="68" bestFit="1" customWidth="1"/>
    <col min="10756" max="10756" width="1.42578125" style="68" customWidth="1"/>
    <col min="10757" max="10757" width="11.7109375" style="68" bestFit="1" customWidth="1"/>
    <col min="10758" max="10758" width="1.7109375" style="68" customWidth="1"/>
    <col min="10759" max="10759" width="12" style="68" bestFit="1" customWidth="1"/>
    <col min="10760" max="10760" width="1.7109375" style="68" customWidth="1"/>
    <col min="10761" max="10761" width="12.7109375" style="68" bestFit="1" customWidth="1"/>
    <col min="10762" max="10762" width="1.7109375" style="68" customWidth="1"/>
    <col min="10763" max="10763" width="13.7109375" style="68" bestFit="1" customWidth="1"/>
    <col min="10764" max="10764" width="1.7109375" style="68" customWidth="1"/>
    <col min="10765" max="10765" width="13.7109375" style="68" bestFit="1" customWidth="1"/>
    <col min="10766" max="10766" width="1.7109375" style="68" customWidth="1"/>
    <col min="10767" max="10767" width="13.7109375" style="68" bestFit="1" customWidth="1"/>
    <col min="10768" max="10768" width="1.7109375" style="68" customWidth="1"/>
    <col min="10769" max="10769" width="13.7109375" style="68" bestFit="1" customWidth="1"/>
    <col min="10770" max="10770" width="1.7109375" style="68" customWidth="1"/>
    <col min="10771" max="10771" width="13.7109375" style="68" bestFit="1" customWidth="1"/>
    <col min="10772" max="10772" width="1.7109375" style="68" customWidth="1"/>
    <col min="10773" max="10980" width="10.7109375" style="68" customWidth="1"/>
    <col min="10981" max="11008" width="10.7109375" style="68"/>
    <col min="11009" max="11009" width="36.7109375" style="68" bestFit="1" customWidth="1"/>
    <col min="11010" max="11010" width="1.42578125" style="68" customWidth="1"/>
    <col min="11011" max="11011" width="11.5703125" style="68" bestFit="1" customWidth="1"/>
    <col min="11012" max="11012" width="1.42578125" style="68" customWidth="1"/>
    <col min="11013" max="11013" width="11.7109375" style="68" bestFit="1" customWidth="1"/>
    <col min="11014" max="11014" width="1.7109375" style="68" customWidth="1"/>
    <col min="11015" max="11015" width="12" style="68" bestFit="1" customWidth="1"/>
    <col min="11016" max="11016" width="1.7109375" style="68" customWidth="1"/>
    <col min="11017" max="11017" width="12.7109375" style="68" bestFit="1" customWidth="1"/>
    <col min="11018" max="11018" width="1.7109375" style="68" customWidth="1"/>
    <col min="11019" max="11019" width="13.7109375" style="68" bestFit="1" customWidth="1"/>
    <col min="11020" max="11020" width="1.7109375" style="68" customWidth="1"/>
    <col min="11021" max="11021" width="13.7109375" style="68" bestFit="1" customWidth="1"/>
    <col min="11022" max="11022" width="1.7109375" style="68" customWidth="1"/>
    <col min="11023" max="11023" width="13.7109375" style="68" bestFit="1" customWidth="1"/>
    <col min="11024" max="11024" width="1.7109375" style="68" customWidth="1"/>
    <col min="11025" max="11025" width="13.7109375" style="68" bestFit="1" customWidth="1"/>
    <col min="11026" max="11026" width="1.7109375" style="68" customWidth="1"/>
    <col min="11027" max="11027" width="13.7109375" style="68" bestFit="1" customWidth="1"/>
    <col min="11028" max="11028" width="1.7109375" style="68" customWidth="1"/>
    <col min="11029" max="11236" width="10.7109375" style="68" customWidth="1"/>
    <col min="11237" max="11264" width="10.7109375" style="68"/>
    <col min="11265" max="11265" width="36.7109375" style="68" bestFit="1" customWidth="1"/>
    <col min="11266" max="11266" width="1.42578125" style="68" customWidth="1"/>
    <col min="11267" max="11267" width="11.5703125" style="68" bestFit="1" customWidth="1"/>
    <col min="11268" max="11268" width="1.42578125" style="68" customWidth="1"/>
    <col min="11269" max="11269" width="11.7109375" style="68" bestFit="1" customWidth="1"/>
    <col min="11270" max="11270" width="1.7109375" style="68" customWidth="1"/>
    <col min="11271" max="11271" width="12" style="68" bestFit="1" customWidth="1"/>
    <col min="11272" max="11272" width="1.7109375" style="68" customWidth="1"/>
    <col min="11273" max="11273" width="12.7109375" style="68" bestFit="1" customWidth="1"/>
    <col min="11274" max="11274" width="1.7109375" style="68" customWidth="1"/>
    <col min="11275" max="11275" width="13.7109375" style="68" bestFit="1" customWidth="1"/>
    <col min="11276" max="11276" width="1.7109375" style="68" customWidth="1"/>
    <col min="11277" max="11277" width="13.7109375" style="68" bestFit="1" customWidth="1"/>
    <col min="11278" max="11278" width="1.7109375" style="68" customWidth="1"/>
    <col min="11279" max="11279" width="13.7109375" style="68" bestFit="1" customWidth="1"/>
    <col min="11280" max="11280" width="1.7109375" style="68" customWidth="1"/>
    <col min="11281" max="11281" width="13.7109375" style="68" bestFit="1" customWidth="1"/>
    <col min="11282" max="11282" width="1.7109375" style="68" customWidth="1"/>
    <col min="11283" max="11283" width="13.7109375" style="68" bestFit="1" customWidth="1"/>
    <col min="11284" max="11284" width="1.7109375" style="68" customWidth="1"/>
    <col min="11285" max="11492" width="10.7109375" style="68" customWidth="1"/>
    <col min="11493" max="11520" width="10.7109375" style="68"/>
    <col min="11521" max="11521" width="36.7109375" style="68" bestFit="1" customWidth="1"/>
    <col min="11522" max="11522" width="1.42578125" style="68" customWidth="1"/>
    <col min="11523" max="11523" width="11.5703125" style="68" bestFit="1" customWidth="1"/>
    <col min="11524" max="11524" width="1.42578125" style="68" customWidth="1"/>
    <col min="11525" max="11525" width="11.7109375" style="68" bestFit="1" customWidth="1"/>
    <col min="11526" max="11526" width="1.7109375" style="68" customWidth="1"/>
    <col min="11527" max="11527" width="12" style="68" bestFit="1" customWidth="1"/>
    <col min="11528" max="11528" width="1.7109375" style="68" customWidth="1"/>
    <col min="11529" max="11529" width="12.7109375" style="68" bestFit="1" customWidth="1"/>
    <col min="11530" max="11530" width="1.7109375" style="68" customWidth="1"/>
    <col min="11531" max="11531" width="13.7109375" style="68" bestFit="1" customWidth="1"/>
    <col min="11532" max="11532" width="1.7109375" style="68" customWidth="1"/>
    <col min="11533" max="11533" width="13.7109375" style="68" bestFit="1" customWidth="1"/>
    <col min="11534" max="11534" width="1.7109375" style="68" customWidth="1"/>
    <col min="11535" max="11535" width="13.7109375" style="68" bestFit="1" customWidth="1"/>
    <col min="11536" max="11536" width="1.7109375" style="68" customWidth="1"/>
    <col min="11537" max="11537" width="13.7109375" style="68" bestFit="1" customWidth="1"/>
    <col min="11538" max="11538" width="1.7109375" style="68" customWidth="1"/>
    <col min="11539" max="11539" width="13.7109375" style="68" bestFit="1" customWidth="1"/>
    <col min="11540" max="11540" width="1.7109375" style="68" customWidth="1"/>
    <col min="11541" max="11748" width="10.7109375" style="68" customWidth="1"/>
    <col min="11749" max="11776" width="10.7109375" style="68"/>
    <col min="11777" max="11777" width="36.7109375" style="68" bestFit="1" customWidth="1"/>
    <col min="11778" max="11778" width="1.42578125" style="68" customWidth="1"/>
    <col min="11779" max="11779" width="11.5703125" style="68" bestFit="1" customWidth="1"/>
    <col min="11780" max="11780" width="1.42578125" style="68" customWidth="1"/>
    <col min="11781" max="11781" width="11.7109375" style="68" bestFit="1" customWidth="1"/>
    <col min="11782" max="11782" width="1.7109375" style="68" customWidth="1"/>
    <col min="11783" max="11783" width="12" style="68" bestFit="1" customWidth="1"/>
    <col min="11784" max="11784" width="1.7109375" style="68" customWidth="1"/>
    <col min="11785" max="11785" width="12.7109375" style="68" bestFit="1" customWidth="1"/>
    <col min="11786" max="11786" width="1.7109375" style="68" customWidth="1"/>
    <col min="11787" max="11787" width="13.7109375" style="68" bestFit="1" customWidth="1"/>
    <col min="11788" max="11788" width="1.7109375" style="68" customWidth="1"/>
    <col min="11789" max="11789" width="13.7109375" style="68" bestFit="1" customWidth="1"/>
    <col min="11790" max="11790" width="1.7109375" style="68" customWidth="1"/>
    <col min="11791" max="11791" width="13.7109375" style="68" bestFit="1" customWidth="1"/>
    <col min="11792" max="11792" width="1.7109375" style="68" customWidth="1"/>
    <col min="11793" max="11793" width="13.7109375" style="68" bestFit="1" customWidth="1"/>
    <col min="11794" max="11794" width="1.7109375" style="68" customWidth="1"/>
    <col min="11795" max="11795" width="13.7109375" style="68" bestFit="1" customWidth="1"/>
    <col min="11796" max="11796" width="1.7109375" style="68" customWidth="1"/>
    <col min="11797" max="12004" width="10.7109375" style="68" customWidth="1"/>
    <col min="12005" max="12032" width="10.7109375" style="68"/>
    <col min="12033" max="12033" width="36.7109375" style="68" bestFit="1" customWidth="1"/>
    <col min="12034" max="12034" width="1.42578125" style="68" customWidth="1"/>
    <col min="12035" max="12035" width="11.5703125" style="68" bestFit="1" customWidth="1"/>
    <col min="12036" max="12036" width="1.42578125" style="68" customWidth="1"/>
    <col min="12037" max="12037" width="11.7109375" style="68" bestFit="1" customWidth="1"/>
    <col min="12038" max="12038" width="1.7109375" style="68" customWidth="1"/>
    <col min="12039" max="12039" width="12" style="68" bestFit="1" customWidth="1"/>
    <col min="12040" max="12040" width="1.7109375" style="68" customWidth="1"/>
    <col min="12041" max="12041" width="12.7109375" style="68" bestFit="1" customWidth="1"/>
    <col min="12042" max="12042" width="1.7109375" style="68" customWidth="1"/>
    <col min="12043" max="12043" width="13.7109375" style="68" bestFit="1" customWidth="1"/>
    <col min="12044" max="12044" width="1.7109375" style="68" customWidth="1"/>
    <col min="12045" max="12045" width="13.7109375" style="68" bestFit="1" customWidth="1"/>
    <col min="12046" max="12046" width="1.7109375" style="68" customWidth="1"/>
    <col min="12047" max="12047" width="13.7109375" style="68" bestFit="1" customWidth="1"/>
    <col min="12048" max="12048" width="1.7109375" style="68" customWidth="1"/>
    <col min="12049" max="12049" width="13.7109375" style="68" bestFit="1" customWidth="1"/>
    <col min="12050" max="12050" width="1.7109375" style="68" customWidth="1"/>
    <col min="12051" max="12051" width="13.7109375" style="68" bestFit="1" customWidth="1"/>
    <col min="12052" max="12052" width="1.7109375" style="68" customWidth="1"/>
    <col min="12053" max="12260" width="10.7109375" style="68" customWidth="1"/>
    <col min="12261" max="12288" width="10.7109375" style="68"/>
    <col min="12289" max="12289" width="36.7109375" style="68" bestFit="1" customWidth="1"/>
    <col min="12290" max="12290" width="1.42578125" style="68" customWidth="1"/>
    <col min="12291" max="12291" width="11.5703125" style="68" bestFit="1" customWidth="1"/>
    <col min="12292" max="12292" width="1.42578125" style="68" customWidth="1"/>
    <col min="12293" max="12293" width="11.7109375" style="68" bestFit="1" customWidth="1"/>
    <col min="12294" max="12294" width="1.7109375" style="68" customWidth="1"/>
    <col min="12295" max="12295" width="12" style="68" bestFit="1" customWidth="1"/>
    <col min="12296" max="12296" width="1.7109375" style="68" customWidth="1"/>
    <col min="12297" max="12297" width="12.7109375" style="68" bestFit="1" customWidth="1"/>
    <col min="12298" max="12298" width="1.7109375" style="68" customWidth="1"/>
    <col min="12299" max="12299" width="13.7109375" style="68" bestFit="1" customWidth="1"/>
    <col min="12300" max="12300" width="1.7109375" style="68" customWidth="1"/>
    <col min="12301" max="12301" width="13.7109375" style="68" bestFit="1" customWidth="1"/>
    <col min="12302" max="12302" width="1.7109375" style="68" customWidth="1"/>
    <col min="12303" max="12303" width="13.7109375" style="68" bestFit="1" customWidth="1"/>
    <col min="12304" max="12304" width="1.7109375" style="68" customWidth="1"/>
    <col min="12305" max="12305" width="13.7109375" style="68" bestFit="1" customWidth="1"/>
    <col min="12306" max="12306" width="1.7109375" style="68" customWidth="1"/>
    <col min="12307" max="12307" width="13.7109375" style="68" bestFit="1" customWidth="1"/>
    <col min="12308" max="12308" width="1.7109375" style="68" customWidth="1"/>
    <col min="12309" max="12516" width="10.7109375" style="68" customWidth="1"/>
    <col min="12517" max="12544" width="10.7109375" style="68"/>
    <col min="12545" max="12545" width="36.7109375" style="68" bestFit="1" customWidth="1"/>
    <col min="12546" max="12546" width="1.42578125" style="68" customWidth="1"/>
    <col min="12547" max="12547" width="11.5703125" style="68" bestFit="1" customWidth="1"/>
    <col min="12548" max="12548" width="1.42578125" style="68" customWidth="1"/>
    <col min="12549" max="12549" width="11.7109375" style="68" bestFit="1" customWidth="1"/>
    <col min="12550" max="12550" width="1.7109375" style="68" customWidth="1"/>
    <col min="12551" max="12551" width="12" style="68" bestFit="1" customWidth="1"/>
    <col min="12552" max="12552" width="1.7109375" style="68" customWidth="1"/>
    <col min="12553" max="12553" width="12.7109375" style="68" bestFit="1" customWidth="1"/>
    <col min="12554" max="12554" width="1.7109375" style="68" customWidth="1"/>
    <col min="12555" max="12555" width="13.7109375" style="68" bestFit="1" customWidth="1"/>
    <col min="12556" max="12556" width="1.7109375" style="68" customWidth="1"/>
    <col min="12557" max="12557" width="13.7109375" style="68" bestFit="1" customWidth="1"/>
    <col min="12558" max="12558" width="1.7109375" style="68" customWidth="1"/>
    <col min="12559" max="12559" width="13.7109375" style="68" bestFit="1" customWidth="1"/>
    <col min="12560" max="12560" width="1.7109375" style="68" customWidth="1"/>
    <col min="12561" max="12561" width="13.7109375" style="68" bestFit="1" customWidth="1"/>
    <col min="12562" max="12562" width="1.7109375" style="68" customWidth="1"/>
    <col min="12563" max="12563" width="13.7109375" style="68" bestFit="1" customWidth="1"/>
    <col min="12564" max="12564" width="1.7109375" style="68" customWidth="1"/>
    <col min="12565" max="12772" width="10.7109375" style="68" customWidth="1"/>
    <col min="12773" max="12800" width="10.7109375" style="68"/>
    <col min="12801" max="12801" width="36.7109375" style="68" bestFit="1" customWidth="1"/>
    <col min="12802" max="12802" width="1.42578125" style="68" customWidth="1"/>
    <col min="12803" max="12803" width="11.5703125" style="68" bestFit="1" customWidth="1"/>
    <col min="12804" max="12804" width="1.42578125" style="68" customWidth="1"/>
    <col min="12805" max="12805" width="11.7109375" style="68" bestFit="1" customWidth="1"/>
    <col min="12806" max="12806" width="1.7109375" style="68" customWidth="1"/>
    <col min="12807" max="12807" width="12" style="68" bestFit="1" customWidth="1"/>
    <col min="12808" max="12808" width="1.7109375" style="68" customWidth="1"/>
    <col min="12809" max="12809" width="12.7109375" style="68" bestFit="1" customWidth="1"/>
    <col min="12810" max="12810" width="1.7109375" style="68" customWidth="1"/>
    <col min="12811" max="12811" width="13.7109375" style="68" bestFit="1" customWidth="1"/>
    <col min="12812" max="12812" width="1.7109375" style="68" customWidth="1"/>
    <col min="12813" max="12813" width="13.7109375" style="68" bestFit="1" customWidth="1"/>
    <col min="12814" max="12814" width="1.7109375" style="68" customWidth="1"/>
    <col min="12815" max="12815" width="13.7109375" style="68" bestFit="1" customWidth="1"/>
    <col min="12816" max="12816" width="1.7109375" style="68" customWidth="1"/>
    <col min="12817" max="12817" width="13.7109375" style="68" bestFit="1" customWidth="1"/>
    <col min="12818" max="12818" width="1.7109375" style="68" customWidth="1"/>
    <col min="12819" max="12819" width="13.7109375" style="68" bestFit="1" customWidth="1"/>
    <col min="12820" max="12820" width="1.7109375" style="68" customWidth="1"/>
    <col min="12821" max="13028" width="10.7109375" style="68" customWidth="1"/>
    <col min="13029" max="13056" width="10.7109375" style="68"/>
    <col min="13057" max="13057" width="36.7109375" style="68" bestFit="1" customWidth="1"/>
    <col min="13058" max="13058" width="1.42578125" style="68" customWidth="1"/>
    <col min="13059" max="13059" width="11.5703125" style="68" bestFit="1" customWidth="1"/>
    <col min="13060" max="13060" width="1.42578125" style="68" customWidth="1"/>
    <col min="13061" max="13061" width="11.7109375" style="68" bestFit="1" customWidth="1"/>
    <col min="13062" max="13062" width="1.7109375" style="68" customWidth="1"/>
    <col min="13063" max="13063" width="12" style="68" bestFit="1" customWidth="1"/>
    <col min="13064" max="13064" width="1.7109375" style="68" customWidth="1"/>
    <col min="13065" max="13065" width="12.7109375" style="68" bestFit="1" customWidth="1"/>
    <col min="13066" max="13066" width="1.7109375" style="68" customWidth="1"/>
    <col min="13067" max="13067" width="13.7109375" style="68" bestFit="1" customWidth="1"/>
    <col min="13068" max="13068" width="1.7109375" style="68" customWidth="1"/>
    <col min="13069" max="13069" width="13.7109375" style="68" bestFit="1" customWidth="1"/>
    <col min="13070" max="13070" width="1.7109375" style="68" customWidth="1"/>
    <col min="13071" max="13071" width="13.7109375" style="68" bestFit="1" customWidth="1"/>
    <col min="13072" max="13072" width="1.7109375" style="68" customWidth="1"/>
    <col min="13073" max="13073" width="13.7109375" style="68" bestFit="1" customWidth="1"/>
    <col min="13074" max="13074" width="1.7109375" style="68" customWidth="1"/>
    <col min="13075" max="13075" width="13.7109375" style="68" bestFit="1" customWidth="1"/>
    <col min="13076" max="13076" width="1.7109375" style="68" customWidth="1"/>
    <col min="13077" max="13284" width="10.7109375" style="68" customWidth="1"/>
    <col min="13285" max="13312" width="10.7109375" style="68"/>
    <col min="13313" max="13313" width="36.7109375" style="68" bestFit="1" customWidth="1"/>
    <col min="13314" max="13314" width="1.42578125" style="68" customWidth="1"/>
    <col min="13315" max="13315" width="11.5703125" style="68" bestFit="1" customWidth="1"/>
    <col min="13316" max="13316" width="1.42578125" style="68" customWidth="1"/>
    <col min="13317" max="13317" width="11.7109375" style="68" bestFit="1" customWidth="1"/>
    <col min="13318" max="13318" width="1.7109375" style="68" customWidth="1"/>
    <col min="13319" max="13319" width="12" style="68" bestFit="1" customWidth="1"/>
    <col min="13320" max="13320" width="1.7109375" style="68" customWidth="1"/>
    <col min="13321" max="13321" width="12.7109375" style="68" bestFit="1" customWidth="1"/>
    <col min="13322" max="13322" width="1.7109375" style="68" customWidth="1"/>
    <col min="13323" max="13323" width="13.7109375" style="68" bestFit="1" customWidth="1"/>
    <col min="13324" max="13324" width="1.7109375" style="68" customWidth="1"/>
    <col min="13325" max="13325" width="13.7109375" style="68" bestFit="1" customWidth="1"/>
    <col min="13326" max="13326" width="1.7109375" style="68" customWidth="1"/>
    <col min="13327" max="13327" width="13.7109375" style="68" bestFit="1" customWidth="1"/>
    <col min="13328" max="13328" width="1.7109375" style="68" customWidth="1"/>
    <col min="13329" max="13329" width="13.7109375" style="68" bestFit="1" customWidth="1"/>
    <col min="13330" max="13330" width="1.7109375" style="68" customWidth="1"/>
    <col min="13331" max="13331" width="13.7109375" style="68" bestFit="1" customWidth="1"/>
    <col min="13332" max="13332" width="1.7109375" style="68" customWidth="1"/>
    <col min="13333" max="13540" width="10.7109375" style="68" customWidth="1"/>
    <col min="13541" max="13568" width="10.7109375" style="68"/>
    <col min="13569" max="13569" width="36.7109375" style="68" bestFit="1" customWidth="1"/>
    <col min="13570" max="13570" width="1.42578125" style="68" customWidth="1"/>
    <col min="13571" max="13571" width="11.5703125" style="68" bestFit="1" customWidth="1"/>
    <col min="13572" max="13572" width="1.42578125" style="68" customWidth="1"/>
    <col min="13573" max="13573" width="11.7109375" style="68" bestFit="1" customWidth="1"/>
    <col min="13574" max="13574" width="1.7109375" style="68" customWidth="1"/>
    <col min="13575" max="13575" width="12" style="68" bestFit="1" customWidth="1"/>
    <col min="13576" max="13576" width="1.7109375" style="68" customWidth="1"/>
    <col min="13577" max="13577" width="12.7109375" style="68" bestFit="1" customWidth="1"/>
    <col min="13578" max="13578" width="1.7109375" style="68" customWidth="1"/>
    <col min="13579" max="13579" width="13.7109375" style="68" bestFit="1" customWidth="1"/>
    <col min="13580" max="13580" width="1.7109375" style="68" customWidth="1"/>
    <col min="13581" max="13581" width="13.7109375" style="68" bestFit="1" customWidth="1"/>
    <col min="13582" max="13582" width="1.7109375" style="68" customWidth="1"/>
    <col min="13583" max="13583" width="13.7109375" style="68" bestFit="1" customWidth="1"/>
    <col min="13584" max="13584" width="1.7109375" style="68" customWidth="1"/>
    <col min="13585" max="13585" width="13.7109375" style="68" bestFit="1" customWidth="1"/>
    <col min="13586" max="13586" width="1.7109375" style="68" customWidth="1"/>
    <col min="13587" max="13587" width="13.7109375" style="68" bestFit="1" customWidth="1"/>
    <col min="13588" max="13588" width="1.7109375" style="68" customWidth="1"/>
    <col min="13589" max="13796" width="10.7109375" style="68" customWidth="1"/>
    <col min="13797" max="13824" width="10.7109375" style="68"/>
    <col min="13825" max="13825" width="36.7109375" style="68" bestFit="1" customWidth="1"/>
    <col min="13826" max="13826" width="1.42578125" style="68" customWidth="1"/>
    <col min="13827" max="13827" width="11.5703125" style="68" bestFit="1" customWidth="1"/>
    <col min="13828" max="13828" width="1.42578125" style="68" customWidth="1"/>
    <col min="13829" max="13829" width="11.7109375" style="68" bestFit="1" customWidth="1"/>
    <col min="13830" max="13830" width="1.7109375" style="68" customWidth="1"/>
    <col min="13831" max="13831" width="12" style="68" bestFit="1" customWidth="1"/>
    <col min="13832" max="13832" width="1.7109375" style="68" customWidth="1"/>
    <col min="13833" max="13833" width="12.7109375" style="68" bestFit="1" customWidth="1"/>
    <col min="13834" max="13834" width="1.7109375" style="68" customWidth="1"/>
    <col min="13835" max="13835" width="13.7109375" style="68" bestFit="1" customWidth="1"/>
    <col min="13836" max="13836" width="1.7109375" style="68" customWidth="1"/>
    <col min="13837" max="13837" width="13.7109375" style="68" bestFit="1" customWidth="1"/>
    <col min="13838" max="13838" width="1.7109375" style="68" customWidth="1"/>
    <col min="13839" max="13839" width="13.7109375" style="68" bestFit="1" customWidth="1"/>
    <col min="13840" max="13840" width="1.7109375" style="68" customWidth="1"/>
    <col min="13841" max="13841" width="13.7109375" style="68" bestFit="1" customWidth="1"/>
    <col min="13842" max="13842" width="1.7109375" style="68" customWidth="1"/>
    <col min="13843" max="13843" width="13.7109375" style="68" bestFit="1" customWidth="1"/>
    <col min="13844" max="13844" width="1.7109375" style="68" customWidth="1"/>
    <col min="13845" max="14052" width="10.7109375" style="68" customWidth="1"/>
    <col min="14053" max="14080" width="10.7109375" style="68"/>
    <col min="14081" max="14081" width="36.7109375" style="68" bestFit="1" customWidth="1"/>
    <col min="14082" max="14082" width="1.42578125" style="68" customWidth="1"/>
    <col min="14083" max="14083" width="11.5703125" style="68" bestFit="1" customWidth="1"/>
    <col min="14084" max="14084" width="1.42578125" style="68" customWidth="1"/>
    <col min="14085" max="14085" width="11.7109375" style="68" bestFit="1" customWidth="1"/>
    <col min="14086" max="14086" width="1.7109375" style="68" customWidth="1"/>
    <col min="14087" max="14087" width="12" style="68" bestFit="1" customWidth="1"/>
    <col min="14088" max="14088" width="1.7109375" style="68" customWidth="1"/>
    <col min="14089" max="14089" width="12.7109375" style="68" bestFit="1" customWidth="1"/>
    <col min="14090" max="14090" width="1.7109375" style="68" customWidth="1"/>
    <col min="14091" max="14091" width="13.7109375" style="68" bestFit="1" customWidth="1"/>
    <col min="14092" max="14092" width="1.7109375" style="68" customWidth="1"/>
    <col min="14093" max="14093" width="13.7109375" style="68" bestFit="1" customWidth="1"/>
    <col min="14094" max="14094" width="1.7109375" style="68" customWidth="1"/>
    <col min="14095" max="14095" width="13.7109375" style="68" bestFit="1" customWidth="1"/>
    <col min="14096" max="14096" width="1.7109375" style="68" customWidth="1"/>
    <col min="14097" max="14097" width="13.7109375" style="68" bestFit="1" customWidth="1"/>
    <col min="14098" max="14098" width="1.7109375" style="68" customWidth="1"/>
    <col min="14099" max="14099" width="13.7109375" style="68" bestFit="1" customWidth="1"/>
    <col min="14100" max="14100" width="1.7109375" style="68" customWidth="1"/>
    <col min="14101" max="14308" width="10.7109375" style="68" customWidth="1"/>
    <col min="14309" max="14336" width="10.7109375" style="68"/>
    <col min="14337" max="14337" width="36.7109375" style="68" bestFit="1" customWidth="1"/>
    <col min="14338" max="14338" width="1.42578125" style="68" customWidth="1"/>
    <col min="14339" max="14339" width="11.5703125" style="68" bestFit="1" customWidth="1"/>
    <col min="14340" max="14340" width="1.42578125" style="68" customWidth="1"/>
    <col min="14341" max="14341" width="11.7109375" style="68" bestFit="1" customWidth="1"/>
    <col min="14342" max="14342" width="1.7109375" style="68" customWidth="1"/>
    <col min="14343" max="14343" width="12" style="68" bestFit="1" customWidth="1"/>
    <col min="14344" max="14344" width="1.7109375" style="68" customWidth="1"/>
    <col min="14345" max="14345" width="12.7109375" style="68" bestFit="1" customWidth="1"/>
    <col min="14346" max="14346" width="1.7109375" style="68" customWidth="1"/>
    <col min="14347" max="14347" width="13.7109375" style="68" bestFit="1" customWidth="1"/>
    <col min="14348" max="14348" width="1.7109375" style="68" customWidth="1"/>
    <col min="14349" max="14349" width="13.7109375" style="68" bestFit="1" customWidth="1"/>
    <col min="14350" max="14350" width="1.7109375" style="68" customWidth="1"/>
    <col min="14351" max="14351" width="13.7109375" style="68" bestFit="1" customWidth="1"/>
    <col min="14352" max="14352" width="1.7109375" style="68" customWidth="1"/>
    <col min="14353" max="14353" width="13.7109375" style="68" bestFit="1" customWidth="1"/>
    <col min="14354" max="14354" width="1.7109375" style="68" customWidth="1"/>
    <col min="14355" max="14355" width="13.7109375" style="68" bestFit="1" customWidth="1"/>
    <col min="14356" max="14356" width="1.7109375" style="68" customWidth="1"/>
    <col min="14357" max="14564" width="10.7109375" style="68" customWidth="1"/>
    <col min="14565" max="14592" width="10.7109375" style="68"/>
    <col min="14593" max="14593" width="36.7109375" style="68" bestFit="1" customWidth="1"/>
    <col min="14594" max="14594" width="1.42578125" style="68" customWidth="1"/>
    <col min="14595" max="14595" width="11.5703125" style="68" bestFit="1" customWidth="1"/>
    <col min="14596" max="14596" width="1.42578125" style="68" customWidth="1"/>
    <col min="14597" max="14597" width="11.7109375" style="68" bestFit="1" customWidth="1"/>
    <col min="14598" max="14598" width="1.7109375" style="68" customWidth="1"/>
    <col min="14599" max="14599" width="12" style="68" bestFit="1" customWidth="1"/>
    <col min="14600" max="14600" width="1.7109375" style="68" customWidth="1"/>
    <col min="14601" max="14601" width="12.7109375" style="68" bestFit="1" customWidth="1"/>
    <col min="14602" max="14602" width="1.7109375" style="68" customWidth="1"/>
    <col min="14603" max="14603" width="13.7109375" style="68" bestFit="1" customWidth="1"/>
    <col min="14604" max="14604" width="1.7109375" style="68" customWidth="1"/>
    <col min="14605" max="14605" width="13.7109375" style="68" bestFit="1" customWidth="1"/>
    <col min="14606" max="14606" width="1.7109375" style="68" customWidth="1"/>
    <col min="14607" max="14607" width="13.7109375" style="68" bestFit="1" customWidth="1"/>
    <col min="14608" max="14608" width="1.7109375" style="68" customWidth="1"/>
    <col min="14609" max="14609" width="13.7109375" style="68" bestFit="1" customWidth="1"/>
    <col min="14610" max="14610" width="1.7109375" style="68" customWidth="1"/>
    <col min="14611" max="14611" width="13.7109375" style="68" bestFit="1" customWidth="1"/>
    <col min="14612" max="14612" width="1.7109375" style="68" customWidth="1"/>
    <col min="14613" max="14820" width="10.7109375" style="68" customWidth="1"/>
    <col min="14821" max="14848" width="10.7109375" style="68"/>
    <col min="14849" max="14849" width="36.7109375" style="68" bestFit="1" customWidth="1"/>
    <col min="14850" max="14850" width="1.42578125" style="68" customWidth="1"/>
    <col min="14851" max="14851" width="11.5703125" style="68" bestFit="1" customWidth="1"/>
    <col min="14852" max="14852" width="1.42578125" style="68" customWidth="1"/>
    <col min="14853" max="14853" width="11.7109375" style="68" bestFit="1" customWidth="1"/>
    <col min="14854" max="14854" width="1.7109375" style="68" customWidth="1"/>
    <col min="14855" max="14855" width="12" style="68" bestFit="1" customWidth="1"/>
    <col min="14856" max="14856" width="1.7109375" style="68" customWidth="1"/>
    <col min="14857" max="14857" width="12.7109375" style="68" bestFit="1" customWidth="1"/>
    <col min="14858" max="14858" width="1.7109375" style="68" customWidth="1"/>
    <col min="14859" max="14859" width="13.7109375" style="68" bestFit="1" customWidth="1"/>
    <col min="14860" max="14860" width="1.7109375" style="68" customWidth="1"/>
    <col min="14861" max="14861" width="13.7109375" style="68" bestFit="1" customWidth="1"/>
    <col min="14862" max="14862" width="1.7109375" style="68" customWidth="1"/>
    <col min="14863" max="14863" width="13.7109375" style="68" bestFit="1" customWidth="1"/>
    <col min="14864" max="14864" width="1.7109375" style="68" customWidth="1"/>
    <col min="14865" max="14865" width="13.7109375" style="68" bestFit="1" customWidth="1"/>
    <col min="14866" max="14866" width="1.7109375" style="68" customWidth="1"/>
    <col min="14867" max="14867" width="13.7109375" style="68" bestFit="1" customWidth="1"/>
    <col min="14868" max="14868" width="1.7109375" style="68" customWidth="1"/>
    <col min="14869" max="15076" width="10.7109375" style="68" customWidth="1"/>
    <col min="15077" max="15104" width="10.7109375" style="68"/>
    <col min="15105" max="15105" width="36.7109375" style="68" bestFit="1" customWidth="1"/>
    <col min="15106" max="15106" width="1.42578125" style="68" customWidth="1"/>
    <col min="15107" max="15107" width="11.5703125" style="68" bestFit="1" customWidth="1"/>
    <col min="15108" max="15108" width="1.42578125" style="68" customWidth="1"/>
    <col min="15109" max="15109" width="11.7109375" style="68" bestFit="1" customWidth="1"/>
    <col min="15110" max="15110" width="1.7109375" style="68" customWidth="1"/>
    <col min="15111" max="15111" width="12" style="68" bestFit="1" customWidth="1"/>
    <col min="15112" max="15112" width="1.7109375" style="68" customWidth="1"/>
    <col min="15113" max="15113" width="12.7109375" style="68" bestFit="1" customWidth="1"/>
    <col min="15114" max="15114" width="1.7109375" style="68" customWidth="1"/>
    <col min="15115" max="15115" width="13.7109375" style="68" bestFit="1" customWidth="1"/>
    <col min="15116" max="15116" width="1.7109375" style="68" customWidth="1"/>
    <col min="15117" max="15117" width="13.7109375" style="68" bestFit="1" customWidth="1"/>
    <col min="15118" max="15118" width="1.7109375" style="68" customWidth="1"/>
    <col min="15119" max="15119" width="13.7109375" style="68" bestFit="1" customWidth="1"/>
    <col min="15120" max="15120" width="1.7109375" style="68" customWidth="1"/>
    <col min="15121" max="15121" width="13.7109375" style="68" bestFit="1" customWidth="1"/>
    <col min="15122" max="15122" width="1.7109375" style="68" customWidth="1"/>
    <col min="15123" max="15123" width="13.7109375" style="68" bestFit="1" customWidth="1"/>
    <col min="15124" max="15124" width="1.7109375" style="68" customWidth="1"/>
    <col min="15125" max="15332" width="10.7109375" style="68" customWidth="1"/>
    <col min="15333" max="15360" width="10.7109375" style="68"/>
    <col min="15361" max="15361" width="36.7109375" style="68" bestFit="1" customWidth="1"/>
    <col min="15362" max="15362" width="1.42578125" style="68" customWidth="1"/>
    <col min="15363" max="15363" width="11.5703125" style="68" bestFit="1" customWidth="1"/>
    <col min="15364" max="15364" width="1.42578125" style="68" customWidth="1"/>
    <col min="15365" max="15365" width="11.7109375" style="68" bestFit="1" customWidth="1"/>
    <col min="15366" max="15366" width="1.7109375" style="68" customWidth="1"/>
    <col min="15367" max="15367" width="12" style="68" bestFit="1" customWidth="1"/>
    <col min="15368" max="15368" width="1.7109375" style="68" customWidth="1"/>
    <col min="15369" max="15369" width="12.7109375" style="68" bestFit="1" customWidth="1"/>
    <col min="15370" max="15370" width="1.7109375" style="68" customWidth="1"/>
    <col min="15371" max="15371" width="13.7109375" style="68" bestFit="1" customWidth="1"/>
    <col min="15372" max="15372" width="1.7109375" style="68" customWidth="1"/>
    <col min="15373" max="15373" width="13.7109375" style="68" bestFit="1" customWidth="1"/>
    <col min="15374" max="15374" width="1.7109375" style="68" customWidth="1"/>
    <col min="15375" max="15375" width="13.7109375" style="68" bestFit="1" customWidth="1"/>
    <col min="15376" max="15376" width="1.7109375" style="68" customWidth="1"/>
    <col min="15377" max="15377" width="13.7109375" style="68" bestFit="1" customWidth="1"/>
    <col min="15378" max="15378" width="1.7109375" style="68" customWidth="1"/>
    <col min="15379" max="15379" width="13.7109375" style="68" bestFit="1" customWidth="1"/>
    <col min="15380" max="15380" width="1.7109375" style="68" customWidth="1"/>
    <col min="15381" max="15588" width="10.7109375" style="68" customWidth="1"/>
    <col min="15589" max="15616" width="10.7109375" style="68"/>
    <col min="15617" max="15617" width="36.7109375" style="68" bestFit="1" customWidth="1"/>
    <col min="15618" max="15618" width="1.42578125" style="68" customWidth="1"/>
    <col min="15619" max="15619" width="11.5703125" style="68" bestFit="1" customWidth="1"/>
    <col min="15620" max="15620" width="1.42578125" style="68" customWidth="1"/>
    <col min="15621" max="15621" width="11.7109375" style="68" bestFit="1" customWidth="1"/>
    <col min="15622" max="15622" width="1.7109375" style="68" customWidth="1"/>
    <col min="15623" max="15623" width="12" style="68" bestFit="1" customWidth="1"/>
    <col min="15624" max="15624" width="1.7109375" style="68" customWidth="1"/>
    <col min="15625" max="15625" width="12.7109375" style="68" bestFit="1" customWidth="1"/>
    <col min="15626" max="15626" width="1.7109375" style="68" customWidth="1"/>
    <col min="15627" max="15627" width="13.7109375" style="68" bestFit="1" customWidth="1"/>
    <col min="15628" max="15628" width="1.7109375" style="68" customWidth="1"/>
    <col min="15629" max="15629" width="13.7109375" style="68" bestFit="1" customWidth="1"/>
    <col min="15630" max="15630" width="1.7109375" style="68" customWidth="1"/>
    <col min="15631" max="15631" width="13.7109375" style="68" bestFit="1" customWidth="1"/>
    <col min="15632" max="15632" width="1.7109375" style="68" customWidth="1"/>
    <col min="15633" max="15633" width="13.7109375" style="68" bestFit="1" customWidth="1"/>
    <col min="15634" max="15634" width="1.7109375" style="68" customWidth="1"/>
    <col min="15635" max="15635" width="13.7109375" style="68" bestFit="1" customWidth="1"/>
    <col min="15636" max="15636" width="1.7109375" style="68" customWidth="1"/>
    <col min="15637" max="15844" width="10.7109375" style="68" customWidth="1"/>
    <col min="15845" max="15872" width="10.7109375" style="68"/>
    <col min="15873" max="15873" width="36.7109375" style="68" bestFit="1" customWidth="1"/>
    <col min="15874" max="15874" width="1.42578125" style="68" customWidth="1"/>
    <col min="15875" max="15875" width="11.5703125" style="68" bestFit="1" customWidth="1"/>
    <col min="15876" max="15876" width="1.42578125" style="68" customWidth="1"/>
    <col min="15877" max="15877" width="11.7109375" style="68" bestFit="1" customWidth="1"/>
    <col min="15878" max="15878" width="1.7109375" style="68" customWidth="1"/>
    <col min="15879" max="15879" width="12" style="68" bestFit="1" customWidth="1"/>
    <col min="15880" max="15880" width="1.7109375" style="68" customWidth="1"/>
    <col min="15881" max="15881" width="12.7109375" style="68" bestFit="1" customWidth="1"/>
    <col min="15882" max="15882" width="1.7109375" style="68" customWidth="1"/>
    <col min="15883" max="15883" width="13.7109375" style="68" bestFit="1" customWidth="1"/>
    <col min="15884" max="15884" width="1.7109375" style="68" customWidth="1"/>
    <col min="15885" max="15885" width="13.7109375" style="68" bestFit="1" customWidth="1"/>
    <col min="15886" max="15886" width="1.7109375" style="68" customWidth="1"/>
    <col min="15887" max="15887" width="13.7109375" style="68" bestFit="1" customWidth="1"/>
    <col min="15888" max="15888" width="1.7109375" style="68" customWidth="1"/>
    <col min="15889" max="15889" width="13.7109375" style="68" bestFit="1" customWidth="1"/>
    <col min="15890" max="15890" width="1.7109375" style="68" customWidth="1"/>
    <col min="15891" max="15891" width="13.7109375" style="68" bestFit="1" customWidth="1"/>
    <col min="15892" max="15892" width="1.7109375" style="68" customWidth="1"/>
    <col min="15893" max="16100" width="10.7109375" style="68" customWidth="1"/>
    <col min="16101" max="16128" width="10.7109375" style="68"/>
    <col min="16129" max="16129" width="36.7109375" style="68" bestFit="1" customWidth="1"/>
    <col min="16130" max="16130" width="1.42578125" style="68" customWidth="1"/>
    <col min="16131" max="16131" width="11.5703125" style="68" bestFit="1" customWidth="1"/>
    <col min="16132" max="16132" width="1.42578125" style="68" customWidth="1"/>
    <col min="16133" max="16133" width="11.7109375" style="68" bestFit="1" customWidth="1"/>
    <col min="16134" max="16134" width="1.7109375" style="68" customWidth="1"/>
    <col min="16135" max="16135" width="12" style="68" bestFit="1" customWidth="1"/>
    <col min="16136" max="16136" width="1.7109375" style="68" customWidth="1"/>
    <col min="16137" max="16137" width="12.7109375" style="68" bestFit="1" customWidth="1"/>
    <col min="16138" max="16138" width="1.7109375" style="68" customWidth="1"/>
    <col min="16139" max="16139" width="13.7109375" style="68" bestFit="1" customWidth="1"/>
    <col min="16140" max="16140" width="1.7109375" style="68" customWidth="1"/>
    <col min="16141" max="16141" width="13.7109375" style="68" bestFit="1" customWidth="1"/>
    <col min="16142" max="16142" width="1.7109375" style="68" customWidth="1"/>
    <col min="16143" max="16143" width="13.7109375" style="68" bestFit="1" customWidth="1"/>
    <col min="16144" max="16144" width="1.7109375" style="68" customWidth="1"/>
    <col min="16145" max="16145" width="13.7109375" style="68" bestFit="1" customWidth="1"/>
    <col min="16146" max="16146" width="1.7109375" style="68" customWidth="1"/>
    <col min="16147" max="16147" width="13.7109375" style="68" bestFit="1" customWidth="1"/>
    <col min="16148" max="16148" width="1.7109375" style="68" customWidth="1"/>
    <col min="16149" max="16356" width="10.7109375" style="68" customWidth="1"/>
    <col min="16357" max="16384" width="10.7109375" style="68"/>
  </cols>
  <sheetData>
    <row r="1" spans="1:228" ht="15.75">
      <c r="A1" s="427" t="s">
        <v>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</row>
    <row r="2" spans="1:228" ht="15.75">
      <c r="A2" s="427" t="s">
        <v>47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</row>
    <row r="3" spans="1:228" ht="15.75">
      <c r="A3" s="427" t="s">
        <v>234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228" s="71" customFormat="1">
      <c r="A4" s="69"/>
      <c r="B4" s="69"/>
      <c r="C4" s="69"/>
      <c r="D4" s="69"/>
      <c r="E4" s="69"/>
      <c r="F4" s="69"/>
      <c r="G4" s="69"/>
      <c r="H4" s="69"/>
      <c r="I4" s="69"/>
      <c r="J4" s="70"/>
      <c r="K4" s="70"/>
      <c r="L4" s="70"/>
      <c r="M4" s="70"/>
      <c r="N4" s="70"/>
      <c r="O4" s="70"/>
      <c r="P4" s="70"/>
      <c r="Q4" s="348" t="s">
        <v>225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</row>
    <row r="5" spans="1:228" s="71" customFormat="1">
      <c r="A5" s="69"/>
      <c r="B5" s="69"/>
      <c r="C5" s="69"/>
      <c r="D5" s="69"/>
      <c r="E5" s="69"/>
      <c r="F5" s="69"/>
      <c r="G5" s="69"/>
      <c r="H5" s="69"/>
      <c r="I5" s="69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</row>
    <row r="6" spans="1:228">
      <c r="A6" s="72"/>
      <c r="B6" s="69"/>
      <c r="C6" s="69"/>
      <c r="D6" s="69"/>
      <c r="E6" s="69"/>
      <c r="F6" s="69"/>
      <c r="G6" s="69"/>
      <c r="H6" s="72"/>
      <c r="I6" s="72"/>
    </row>
    <row r="7" spans="1:228" ht="13.5" thickBot="1">
      <c r="B7" s="70"/>
      <c r="C7" s="73" t="s">
        <v>49</v>
      </c>
      <c r="D7" s="70"/>
      <c r="E7" s="73" t="s">
        <v>50</v>
      </c>
      <c r="F7" s="70"/>
      <c r="G7" s="73" t="s">
        <v>51</v>
      </c>
      <c r="H7" s="70"/>
      <c r="I7" s="349" t="s">
        <v>52</v>
      </c>
      <c r="K7" s="428" t="s">
        <v>226</v>
      </c>
      <c r="L7" s="428"/>
      <c r="M7" s="428"/>
      <c r="N7" s="428"/>
      <c r="O7" s="428"/>
      <c r="P7" s="428"/>
      <c r="Q7" s="428"/>
      <c r="R7" s="428"/>
      <c r="S7" s="428"/>
    </row>
    <row r="8" spans="1:228" ht="15">
      <c r="A8" s="70" t="s">
        <v>53</v>
      </c>
      <c r="B8" s="70"/>
      <c r="C8" s="120" t="s">
        <v>54</v>
      </c>
      <c r="D8" s="76"/>
      <c r="E8" s="120" t="s">
        <v>55</v>
      </c>
      <c r="F8" s="76"/>
      <c r="G8" s="120" t="s">
        <v>55</v>
      </c>
      <c r="H8" s="76"/>
      <c r="I8" s="350" t="s">
        <v>56</v>
      </c>
      <c r="K8" s="351">
        <v>2016</v>
      </c>
      <c r="L8" s="351"/>
      <c r="M8" s="351">
        <v>2017</v>
      </c>
      <c r="N8" s="351"/>
      <c r="O8" s="351">
        <v>2018</v>
      </c>
      <c r="P8" s="351"/>
      <c r="Q8" s="351">
        <v>2019</v>
      </c>
      <c r="R8" s="351"/>
      <c r="S8" s="352" t="s">
        <v>298</v>
      </c>
    </row>
    <row r="9" spans="1:228">
      <c r="B9" s="70"/>
      <c r="C9" s="78"/>
      <c r="D9" s="79"/>
      <c r="E9" s="78"/>
      <c r="F9" s="79"/>
      <c r="G9" s="78"/>
      <c r="H9" s="79"/>
      <c r="I9" s="353"/>
    </row>
    <row r="10" spans="1:228">
      <c r="A10" s="70" t="s">
        <v>57</v>
      </c>
      <c r="B10" s="70"/>
      <c r="C10" s="81">
        <v>0</v>
      </c>
      <c r="D10" s="82"/>
      <c r="E10" s="83">
        <v>1733711</v>
      </c>
      <c r="F10" s="82"/>
      <c r="G10" s="81">
        <f>+C72</f>
        <v>3168493</v>
      </c>
      <c r="H10" s="82"/>
      <c r="I10" s="354">
        <f>+G72</f>
        <v>750000.20000000019</v>
      </c>
      <c r="K10" s="355">
        <f>+I72</f>
        <v>749999.56000000052</v>
      </c>
      <c r="M10" s="355">
        <f>+K72</f>
        <v>750000.48860000074</v>
      </c>
      <c r="O10" s="355">
        <f>+M72</f>
        <v>750000.0202070009</v>
      </c>
      <c r="Q10" s="355">
        <f>+O72</f>
        <v>749999.60749201663</v>
      </c>
      <c r="S10" s="355">
        <f>+Q72</f>
        <v>749999.55419475585</v>
      </c>
    </row>
    <row r="11" spans="1:228">
      <c r="B11" s="70"/>
      <c r="C11" s="80"/>
      <c r="D11" s="79"/>
      <c r="E11" s="78"/>
      <c r="F11" s="79"/>
      <c r="G11" s="80"/>
      <c r="H11" s="79"/>
      <c r="I11" s="353"/>
    </row>
    <row r="12" spans="1:228">
      <c r="A12" s="84" t="s">
        <v>14</v>
      </c>
      <c r="B12" s="70"/>
      <c r="C12" s="80"/>
      <c r="D12" s="79"/>
      <c r="E12" s="78"/>
      <c r="F12" s="79"/>
      <c r="G12" s="80"/>
      <c r="H12" s="79"/>
      <c r="I12" s="353"/>
    </row>
    <row r="13" spans="1:228">
      <c r="A13" s="70" t="s">
        <v>58</v>
      </c>
      <c r="B13" s="70"/>
      <c r="C13" s="80">
        <v>5440240</v>
      </c>
      <c r="D13" s="79"/>
      <c r="E13" s="78">
        <v>5579704</v>
      </c>
      <c r="F13" s="79"/>
      <c r="G13" s="80">
        <v>5579704</v>
      </c>
      <c r="H13" s="79"/>
      <c r="I13" s="353">
        <f>+G13*1.02</f>
        <v>5691298.0800000001</v>
      </c>
      <c r="K13" s="78">
        <f>+I13*1.02</f>
        <v>5805124.0416000001</v>
      </c>
      <c r="M13" s="78">
        <f>+K13*1.02</f>
        <v>5921226.5224320004</v>
      </c>
      <c r="O13" s="78">
        <f>+M13*1.02</f>
        <v>6039651.0528806401</v>
      </c>
      <c r="Q13" s="78">
        <f>+O13*1.02</f>
        <v>6160444.0739382533</v>
      </c>
      <c r="S13" s="78">
        <f>+Q13*1.02</f>
        <v>6283652.9554170184</v>
      </c>
    </row>
    <row r="14" spans="1:228">
      <c r="A14" s="70" t="s">
        <v>59</v>
      </c>
      <c r="B14" s="70"/>
      <c r="C14" s="80">
        <v>12</v>
      </c>
      <c r="D14" s="79"/>
      <c r="E14" s="78">
        <v>0</v>
      </c>
      <c r="F14" s="79"/>
      <c r="G14" s="80">
        <v>0</v>
      </c>
      <c r="H14" s="79"/>
      <c r="I14" s="353">
        <v>0</v>
      </c>
      <c r="K14" s="78">
        <v>0</v>
      </c>
      <c r="M14" s="78">
        <v>0</v>
      </c>
      <c r="O14" s="78">
        <v>0</v>
      </c>
      <c r="Q14" s="78">
        <v>0</v>
      </c>
      <c r="S14" s="78">
        <v>0</v>
      </c>
    </row>
    <row r="15" spans="1:228">
      <c r="A15" s="70" t="s">
        <v>60</v>
      </c>
      <c r="B15" s="70"/>
      <c r="C15" s="80">
        <v>0</v>
      </c>
      <c r="D15" s="79"/>
      <c r="E15" s="78">
        <v>0</v>
      </c>
      <c r="F15" s="79"/>
      <c r="G15" s="80">
        <v>0</v>
      </c>
      <c r="H15" s="79"/>
      <c r="I15" s="353">
        <v>0</v>
      </c>
      <c r="K15" s="78">
        <v>0</v>
      </c>
      <c r="M15" s="78">
        <v>0</v>
      </c>
      <c r="O15" s="78">
        <v>1475000</v>
      </c>
      <c r="Q15" s="80">
        <v>4090000</v>
      </c>
      <c r="R15" s="356"/>
      <c r="S15" s="80">
        <v>5450000</v>
      </c>
    </row>
    <row r="16" spans="1:228">
      <c r="A16" s="70" t="s">
        <v>61</v>
      </c>
      <c r="B16" s="70"/>
      <c r="C16" s="80">
        <v>0</v>
      </c>
      <c r="D16" s="79"/>
      <c r="E16" s="78">
        <v>0</v>
      </c>
      <c r="F16" s="79"/>
      <c r="G16" s="80">
        <v>0</v>
      </c>
      <c r="H16" s="79"/>
      <c r="I16" s="353">
        <v>0</v>
      </c>
      <c r="K16" s="78">
        <v>0</v>
      </c>
      <c r="M16" s="78">
        <v>0</v>
      </c>
      <c r="O16" s="78">
        <v>770000</v>
      </c>
      <c r="Q16" s="80">
        <v>2100000</v>
      </c>
      <c r="R16" s="356"/>
      <c r="S16" s="80">
        <v>1750000</v>
      </c>
    </row>
    <row r="17" spans="1:19">
      <c r="B17" s="70"/>
      <c r="C17" s="80"/>
      <c r="D17" s="79"/>
      <c r="E17" s="78"/>
      <c r="F17" s="79"/>
      <c r="G17" s="80"/>
      <c r="H17" s="79"/>
      <c r="I17" s="353"/>
      <c r="K17" s="67">
        <v>1</v>
      </c>
    </row>
    <row r="18" spans="1:19">
      <c r="B18" s="70"/>
      <c r="C18" s="85"/>
      <c r="D18" s="79"/>
      <c r="E18" s="86"/>
      <c r="F18" s="79"/>
      <c r="G18" s="85"/>
      <c r="H18" s="79"/>
      <c r="I18" s="357"/>
      <c r="K18" s="86"/>
      <c r="L18" s="79"/>
      <c r="M18" s="86"/>
      <c r="N18" s="79"/>
      <c r="O18" s="86"/>
      <c r="P18" s="79"/>
      <c r="Q18" s="86"/>
      <c r="S18" s="86"/>
    </row>
    <row r="19" spans="1:19">
      <c r="A19" s="70" t="s">
        <v>62</v>
      </c>
      <c r="B19" s="70"/>
      <c r="C19" s="80">
        <f>SUM(C13:C18)</f>
        <v>5440252</v>
      </c>
      <c r="D19" s="79"/>
      <c r="E19" s="78">
        <f>SUM(E13:E18)</f>
        <v>5579704</v>
      </c>
      <c r="F19" s="79"/>
      <c r="G19" s="80">
        <f>SUM(G13:G18)</f>
        <v>5579704</v>
      </c>
      <c r="H19" s="79"/>
      <c r="I19" s="353">
        <f>SUM(I13:I18)</f>
        <v>5691298.0800000001</v>
      </c>
      <c r="K19" s="78">
        <f>SUM(K13:K18)</f>
        <v>5805125.0416000001</v>
      </c>
      <c r="M19" s="78">
        <f>SUM(M13:M18)</f>
        <v>5921226.5224320004</v>
      </c>
      <c r="O19" s="78">
        <f>SUM(O13:O18)</f>
        <v>8284651.0528806401</v>
      </c>
      <c r="Q19" s="78">
        <f>SUM(Q13:Q18)</f>
        <v>12350444.073938254</v>
      </c>
      <c r="S19" s="78">
        <f>SUM(S13:S18)</f>
        <v>13483652.955417018</v>
      </c>
    </row>
    <row r="20" spans="1:19">
      <c r="B20" s="70"/>
      <c r="C20" s="80"/>
      <c r="D20" s="79"/>
      <c r="E20" s="78"/>
      <c r="F20" s="79"/>
      <c r="G20" s="80"/>
      <c r="H20" s="79"/>
      <c r="I20" s="353"/>
    </row>
    <row r="21" spans="1:19">
      <c r="A21" s="84" t="s">
        <v>63</v>
      </c>
      <c r="B21" s="70"/>
      <c r="C21" s="87"/>
      <c r="D21" s="88"/>
      <c r="E21" s="88"/>
      <c r="F21" s="88"/>
      <c r="G21" s="87"/>
      <c r="H21" s="88"/>
      <c r="I21" s="358"/>
    </row>
    <row r="22" spans="1:19">
      <c r="A22" s="89" t="s">
        <v>64</v>
      </c>
      <c r="B22" s="70"/>
      <c r="C22" s="87"/>
      <c r="D22" s="88"/>
      <c r="E22" s="88"/>
      <c r="F22" s="88"/>
      <c r="G22" s="87"/>
      <c r="H22" s="88"/>
      <c r="I22" s="358"/>
    </row>
    <row r="23" spans="1:19">
      <c r="A23" s="90" t="s">
        <v>65</v>
      </c>
      <c r="B23" s="70"/>
      <c r="C23" s="87">
        <f>'5 yrs Gen Fund Detail'!B37</f>
        <v>258070</v>
      </c>
      <c r="D23" s="88">
        <f>'5 yrs Gen Fund Detail'!C37</f>
        <v>0</v>
      </c>
      <c r="E23" s="88">
        <f>'5 yrs Gen Fund Detail'!D37</f>
        <v>507477.6</v>
      </c>
      <c r="F23" s="88">
        <f>'5 yrs Gen Fund Detail'!E37</f>
        <v>0</v>
      </c>
      <c r="G23" s="87">
        <f>'5 yrs Gen Fund Detail'!F37</f>
        <v>488062.8</v>
      </c>
      <c r="H23" s="88">
        <f>'5 yrs Gen Fund Detail'!G37</f>
        <v>0</v>
      </c>
      <c r="I23" s="358">
        <f>'5 yrs Gen Fund Detail'!H37</f>
        <v>553735.72</v>
      </c>
      <c r="J23" s="359">
        <f>'5 yrs Gen Fund Detail'!I37</f>
        <v>0</v>
      </c>
      <c r="K23" s="88">
        <f>'5 yrs Gen Fund Detail'!J37</f>
        <v>690385.11300000001</v>
      </c>
      <c r="L23" s="359">
        <f>'5 yrs Gen Fund Detail'!K37</f>
        <v>0</v>
      </c>
      <c r="M23" s="88">
        <f>'5 yrs Gen Fund Detail'!L37</f>
        <v>1011846.9908249998</v>
      </c>
      <c r="N23" s="359">
        <f>'5 yrs Gen Fund Detail'!M37</f>
        <v>0</v>
      </c>
      <c r="O23" s="88">
        <f>'5 yrs Gen Fund Detail'!N37</f>
        <v>1045810.4655956248</v>
      </c>
      <c r="P23" s="359">
        <f>'5 yrs Gen Fund Detail'!O37</f>
        <v>0</v>
      </c>
      <c r="Q23" s="88">
        <f>'5 yrs Gen Fund Detail'!P37</f>
        <v>1117963.1272355153</v>
      </c>
      <c r="R23" s="359">
        <f>'5 yrs Gen Fund Detail'!Q37</f>
        <v>0</v>
      </c>
      <c r="S23" s="88">
        <f>'5 yrs Gen Fund Detail'!R37</f>
        <v>1145327.6554164032</v>
      </c>
    </row>
    <row r="24" spans="1:19">
      <c r="A24" s="70" t="s">
        <v>66</v>
      </c>
      <c r="B24" s="70"/>
      <c r="C24" s="87">
        <f>'5 yrs Gen Fund Detail'!B42</f>
        <v>5376</v>
      </c>
      <c r="D24" s="88">
        <f>'5 yrs Gen Fund Detail'!C42</f>
        <v>0</v>
      </c>
      <c r="E24" s="88">
        <f>'5 yrs Gen Fund Detail'!D42</f>
        <v>7500</v>
      </c>
      <c r="F24" s="88">
        <f>'5 yrs Gen Fund Detail'!E42</f>
        <v>0</v>
      </c>
      <c r="G24" s="87">
        <f>'5 yrs Gen Fund Detail'!F42</f>
        <v>5000</v>
      </c>
      <c r="H24" s="88">
        <f>'5 yrs Gen Fund Detail'!G42</f>
        <v>0</v>
      </c>
      <c r="I24" s="358">
        <f>'5 yrs Gen Fund Detail'!H42</f>
        <v>10000</v>
      </c>
      <c r="J24" s="359">
        <f>'5 yrs Gen Fund Detail'!I42</f>
        <v>0</v>
      </c>
      <c r="K24" s="359">
        <f>'5 yrs Gen Fund Detail'!J42</f>
        <v>10000</v>
      </c>
      <c r="L24" s="359">
        <f>'5 yrs Gen Fund Detail'!K42</f>
        <v>0</v>
      </c>
      <c r="M24" s="359">
        <f>'5 yrs Gen Fund Detail'!L42</f>
        <v>12500</v>
      </c>
      <c r="N24" s="359">
        <f>'5 yrs Gen Fund Detail'!M42</f>
        <v>0</v>
      </c>
      <c r="O24" s="359">
        <f>'5 yrs Gen Fund Detail'!N42</f>
        <v>12500</v>
      </c>
      <c r="P24" s="359">
        <f>'5 yrs Gen Fund Detail'!O42</f>
        <v>0</v>
      </c>
      <c r="Q24" s="359">
        <f>'5 yrs Gen Fund Detail'!P42</f>
        <v>15000</v>
      </c>
      <c r="R24" s="359">
        <f>'5 yrs Gen Fund Detail'!Q42</f>
        <v>0</v>
      </c>
      <c r="S24" s="359">
        <f>'5 yrs Gen Fund Detail'!R42</f>
        <v>15000</v>
      </c>
    </row>
    <row r="25" spans="1:19" s="67" customFormat="1">
      <c r="A25" s="70" t="s">
        <v>67</v>
      </c>
      <c r="B25" s="70"/>
      <c r="C25" s="87">
        <f>'5 yrs Gen Fund Detail'!B65</f>
        <v>199880</v>
      </c>
      <c r="D25" s="88">
        <f>'5 yrs Gen Fund Detail'!C65</f>
        <v>0</v>
      </c>
      <c r="E25" s="88">
        <f>'5 yrs Gen Fund Detail'!D65</f>
        <v>275400</v>
      </c>
      <c r="F25" s="88">
        <f>'5 yrs Gen Fund Detail'!E65</f>
        <v>0</v>
      </c>
      <c r="G25" s="87">
        <f>'5 yrs Gen Fund Detail'!F65</f>
        <v>304222</v>
      </c>
      <c r="H25" s="88">
        <f>'5 yrs Gen Fund Detail'!G65</f>
        <v>0</v>
      </c>
      <c r="I25" s="358">
        <f>'5 yrs Gen Fund Detail'!H65</f>
        <v>322540</v>
      </c>
      <c r="J25" s="359">
        <f>'5 yrs Gen Fund Detail'!I65</f>
        <v>0</v>
      </c>
      <c r="K25" s="359">
        <f>'5 yrs Gen Fund Detail'!J65</f>
        <v>329290</v>
      </c>
      <c r="L25" s="359">
        <f>'5 yrs Gen Fund Detail'!K65</f>
        <v>0</v>
      </c>
      <c r="M25" s="359">
        <f>'5 yrs Gen Fund Detail'!L65</f>
        <v>346290</v>
      </c>
      <c r="N25" s="359">
        <f>'5 yrs Gen Fund Detail'!M65</f>
        <v>0</v>
      </c>
      <c r="O25" s="359">
        <f>'5 yrs Gen Fund Detail'!N65</f>
        <v>350790</v>
      </c>
      <c r="P25" s="359">
        <f>'5 yrs Gen Fund Detail'!O65</f>
        <v>0</v>
      </c>
      <c r="Q25" s="359">
        <f>'5 yrs Gen Fund Detail'!P65</f>
        <v>367290</v>
      </c>
      <c r="R25" s="359">
        <f>'5 yrs Gen Fund Detail'!Q65</f>
        <v>0</v>
      </c>
      <c r="S25" s="359">
        <f>'5 yrs Gen Fund Detail'!R65</f>
        <v>367290</v>
      </c>
    </row>
    <row r="26" spans="1:19" s="67" customFormat="1">
      <c r="A26" s="70" t="s">
        <v>68</v>
      </c>
      <c r="B26" s="70"/>
      <c r="C26" s="87">
        <f>'5 yrs Gen Fund Detail'!B69</f>
        <v>0</v>
      </c>
      <c r="D26" s="88">
        <f>'5 yrs Gen Fund Detail'!C69</f>
        <v>0</v>
      </c>
      <c r="E26" s="88">
        <f>'5 yrs Gen Fund Detail'!D69</f>
        <v>2000</v>
      </c>
      <c r="F26" s="88">
        <f>'5 yrs Gen Fund Detail'!E69</f>
        <v>0</v>
      </c>
      <c r="G26" s="87">
        <f>'5 yrs Gen Fund Detail'!F69</f>
        <v>2000</v>
      </c>
      <c r="H26" s="88">
        <f>'5 yrs Gen Fund Detail'!G69</f>
        <v>0</v>
      </c>
      <c r="I26" s="358">
        <f>'5 yrs Gen Fund Detail'!H69</f>
        <v>2000</v>
      </c>
      <c r="J26" s="359">
        <f>'5 yrs Gen Fund Detail'!I69</f>
        <v>0</v>
      </c>
      <c r="K26" s="359">
        <f>'5 yrs Gen Fund Detail'!J69</f>
        <v>2000</v>
      </c>
      <c r="L26" s="359">
        <f>'5 yrs Gen Fund Detail'!K69</f>
        <v>0</v>
      </c>
      <c r="M26" s="359">
        <f>'5 yrs Gen Fund Detail'!L69</f>
        <v>2000</v>
      </c>
      <c r="N26" s="359">
        <f>'5 yrs Gen Fund Detail'!M69</f>
        <v>0</v>
      </c>
      <c r="O26" s="359">
        <f>'5 yrs Gen Fund Detail'!N69</f>
        <v>2000</v>
      </c>
      <c r="P26" s="359">
        <f>'5 yrs Gen Fund Detail'!O69</f>
        <v>0</v>
      </c>
      <c r="Q26" s="359">
        <f>'5 yrs Gen Fund Detail'!P69</f>
        <v>2000</v>
      </c>
      <c r="R26" s="359">
        <f>'5 yrs Gen Fund Detail'!Q69</f>
        <v>0</v>
      </c>
      <c r="S26" s="359">
        <f>'5 yrs Gen Fund Detail'!R69</f>
        <v>2000</v>
      </c>
    </row>
    <row r="27" spans="1:19" s="67" customFormat="1">
      <c r="A27" s="70" t="s">
        <v>69</v>
      </c>
      <c r="B27" s="70"/>
      <c r="C27" s="85">
        <f>'5 yrs Gen Fund Detail'!B75</f>
        <v>0</v>
      </c>
      <c r="D27" s="79">
        <f>'5 yrs Gen Fund Detail'!C75</f>
        <v>0</v>
      </c>
      <c r="E27" s="86">
        <f>'5 yrs Gen Fund Detail'!D75</f>
        <v>175000</v>
      </c>
      <c r="F27" s="79">
        <f>'5 yrs Gen Fund Detail'!E75</f>
        <v>0</v>
      </c>
      <c r="G27" s="85">
        <f>'5 yrs Gen Fund Detail'!F75</f>
        <v>5000</v>
      </c>
      <c r="H27" s="79">
        <f>'5 yrs Gen Fund Detail'!G75</f>
        <v>0</v>
      </c>
      <c r="I27" s="360">
        <f>'5 yrs Gen Fund Detail'!H75</f>
        <v>175000</v>
      </c>
      <c r="J27" s="359">
        <f>'5 yrs Gen Fund Detail'!I75</f>
        <v>0</v>
      </c>
      <c r="K27" s="91">
        <f>'5 yrs Gen Fund Detail'!J75</f>
        <v>33200</v>
      </c>
      <c r="L27" s="79">
        <f>'5 yrs Gen Fund Detail'!K75</f>
        <v>0</v>
      </c>
      <c r="M27" s="91">
        <f>'5 yrs Gen Fund Detail'!L75</f>
        <v>36400</v>
      </c>
      <c r="N27" s="79">
        <f>'5 yrs Gen Fund Detail'!M75</f>
        <v>0</v>
      </c>
      <c r="O27" s="91">
        <f>'5 yrs Gen Fund Detail'!N75</f>
        <v>30000</v>
      </c>
      <c r="P27" s="79">
        <f>'5 yrs Gen Fund Detail'!O75</f>
        <v>0</v>
      </c>
      <c r="Q27" s="91">
        <f>'5 yrs Gen Fund Detail'!P75</f>
        <v>39000</v>
      </c>
      <c r="R27" s="359">
        <f>'5 yrs Gen Fund Detail'!Q75</f>
        <v>0</v>
      </c>
      <c r="S27" s="91">
        <f>'5 yrs Gen Fund Detail'!R75</f>
        <v>30000</v>
      </c>
    </row>
    <row r="28" spans="1:19" s="67" customFormat="1">
      <c r="A28" s="70" t="s">
        <v>70</v>
      </c>
      <c r="B28" s="70"/>
      <c r="C28" s="85">
        <f>SUM(C23:C27)</f>
        <v>463326</v>
      </c>
      <c r="D28" s="79"/>
      <c r="E28" s="86">
        <f>SUM(E23:E27)</f>
        <v>967377.6</v>
      </c>
      <c r="F28" s="79"/>
      <c r="G28" s="85">
        <f>SUM(G23:G27)</f>
        <v>804284.8</v>
      </c>
      <c r="H28" s="79"/>
      <c r="I28" s="357">
        <f>SUM(I23:I27)</f>
        <v>1063275.72</v>
      </c>
      <c r="K28" s="86">
        <f>SUM(K23:K27)</f>
        <v>1064875.1129999999</v>
      </c>
      <c r="L28" s="79"/>
      <c r="M28" s="86">
        <f>SUM(M23:M27)</f>
        <v>1409036.9908249998</v>
      </c>
      <c r="N28" s="79"/>
      <c r="O28" s="86">
        <f>SUM(O23:O27)</f>
        <v>1441100.4655956249</v>
      </c>
      <c r="P28" s="79"/>
      <c r="Q28" s="86">
        <f>SUM(Q23:Q27)</f>
        <v>1541253.1272355153</v>
      </c>
      <c r="S28" s="86">
        <f>SUM(S23:S27)</f>
        <v>1559617.6554164032</v>
      </c>
    </row>
    <row r="29" spans="1:19" s="67" customFormat="1">
      <c r="A29" s="70"/>
      <c r="B29" s="70"/>
      <c r="C29" s="80"/>
      <c r="D29" s="79"/>
      <c r="E29" s="78"/>
      <c r="F29" s="79"/>
      <c r="G29" s="80"/>
      <c r="H29" s="79"/>
      <c r="I29" s="353"/>
      <c r="K29" s="78"/>
      <c r="L29" s="79"/>
      <c r="M29" s="78"/>
      <c r="N29" s="79"/>
      <c r="O29" s="78"/>
      <c r="P29" s="79"/>
      <c r="Q29" s="78"/>
      <c r="S29" s="78"/>
    </row>
    <row r="30" spans="1:19" s="67" customFormat="1">
      <c r="A30" s="89" t="s">
        <v>71</v>
      </c>
      <c r="B30" s="70"/>
      <c r="C30" s="80"/>
      <c r="D30" s="79"/>
      <c r="E30" s="78"/>
      <c r="F30" s="79"/>
      <c r="G30" s="80"/>
      <c r="H30" s="79"/>
      <c r="I30" s="353"/>
      <c r="K30" s="78"/>
      <c r="L30" s="79"/>
      <c r="M30" s="78"/>
      <c r="N30" s="79"/>
      <c r="O30" s="78"/>
      <c r="P30" s="79"/>
      <c r="Q30" s="78"/>
      <c r="S30" s="78"/>
    </row>
    <row r="31" spans="1:19" s="67" customFormat="1">
      <c r="A31" s="70" t="s">
        <v>72</v>
      </c>
      <c r="B31" s="70"/>
      <c r="C31" s="87">
        <v>0</v>
      </c>
      <c r="D31" s="88"/>
      <c r="E31" s="88">
        <v>0</v>
      </c>
      <c r="F31" s="88"/>
      <c r="G31" s="87">
        <v>0</v>
      </c>
      <c r="H31" s="88"/>
      <c r="I31" s="358">
        <v>0</v>
      </c>
      <c r="J31" s="359"/>
      <c r="K31" s="359">
        <v>0</v>
      </c>
      <c r="L31" s="359"/>
      <c r="M31" s="359">
        <v>0</v>
      </c>
      <c r="N31" s="359"/>
      <c r="O31" s="361">
        <v>655841</v>
      </c>
      <c r="P31" s="361"/>
      <c r="Q31" s="361">
        <v>1499330</v>
      </c>
      <c r="R31" s="361"/>
      <c r="S31" s="361">
        <v>1705419</v>
      </c>
    </row>
    <row r="32" spans="1:19" s="67" customFormat="1">
      <c r="A32" s="70" t="s">
        <v>73</v>
      </c>
      <c r="B32" s="70"/>
      <c r="C32" s="85">
        <v>0</v>
      </c>
      <c r="D32" s="79"/>
      <c r="E32" s="86">
        <v>0</v>
      </c>
      <c r="F32" s="79"/>
      <c r="G32" s="85">
        <v>0</v>
      </c>
      <c r="H32" s="79"/>
      <c r="I32" s="357">
        <v>0</v>
      </c>
      <c r="J32" s="359"/>
      <c r="K32" s="86">
        <v>0</v>
      </c>
      <c r="L32" s="79"/>
      <c r="M32" s="86">
        <v>0</v>
      </c>
      <c r="N32" s="79"/>
      <c r="O32" s="85">
        <v>334394</v>
      </c>
      <c r="P32" s="94"/>
      <c r="Q32" s="85">
        <v>733302</v>
      </c>
      <c r="R32" s="361"/>
      <c r="S32" s="85">
        <v>805207</v>
      </c>
    </row>
    <row r="33" spans="1:19" s="67" customFormat="1">
      <c r="A33" s="92" t="s">
        <v>74</v>
      </c>
      <c r="B33" s="70"/>
      <c r="C33" s="80">
        <f>SUM(C31:C32)</f>
        <v>0</v>
      </c>
      <c r="D33" s="79"/>
      <c r="E33" s="78">
        <f>SUM(E31:E32)</f>
        <v>0</v>
      </c>
      <c r="F33" s="79"/>
      <c r="G33" s="80">
        <f>SUM(G31:G32)</f>
        <v>0</v>
      </c>
      <c r="H33" s="79"/>
      <c r="I33" s="353">
        <f>SUM(I31:I32)</f>
        <v>0</v>
      </c>
      <c r="J33" s="359"/>
      <c r="K33" s="78">
        <f>SUM(K31:K32)</f>
        <v>0</v>
      </c>
      <c r="L33" s="79"/>
      <c r="M33" s="78">
        <f>SUM(M31:M32)</f>
        <v>0</v>
      </c>
      <c r="N33" s="79"/>
      <c r="O33" s="80">
        <f>SUM(O31:O32)</f>
        <v>990235</v>
      </c>
      <c r="P33" s="94"/>
      <c r="Q33" s="80">
        <f>SUM(Q31:Q32)</f>
        <v>2232632</v>
      </c>
      <c r="R33" s="361"/>
      <c r="S33" s="80">
        <f>SUM(S31:S32)</f>
        <v>2510626</v>
      </c>
    </row>
    <row r="34" spans="1:19" s="67" customFormat="1">
      <c r="A34" s="93"/>
      <c r="B34" s="70"/>
      <c r="C34" s="80"/>
      <c r="D34" s="79"/>
      <c r="E34" s="78"/>
      <c r="F34" s="79"/>
      <c r="G34" s="80"/>
      <c r="H34" s="79"/>
      <c r="I34" s="353"/>
      <c r="J34" s="88"/>
      <c r="K34" s="78"/>
      <c r="L34" s="79"/>
      <c r="M34" s="78"/>
      <c r="N34" s="79"/>
      <c r="O34" s="78"/>
      <c r="P34" s="79"/>
      <c r="Q34" s="78"/>
      <c r="R34" s="88"/>
      <c r="S34" s="78"/>
    </row>
    <row r="35" spans="1:19" s="67" customFormat="1">
      <c r="A35" s="92" t="s">
        <v>75</v>
      </c>
      <c r="B35" s="70"/>
      <c r="C35" s="85">
        <f>+C28+C33</f>
        <v>463326</v>
      </c>
      <c r="D35" s="79"/>
      <c r="E35" s="86">
        <f>+E28+E33</f>
        <v>967377.6</v>
      </c>
      <c r="F35" s="79"/>
      <c r="G35" s="85">
        <f>+G28+G33</f>
        <v>804284.8</v>
      </c>
      <c r="H35" s="79"/>
      <c r="I35" s="357">
        <f>+I28+I33</f>
        <v>1063275.72</v>
      </c>
      <c r="K35" s="86">
        <f>+K28+K33</f>
        <v>1064875.1129999999</v>
      </c>
      <c r="L35" s="79"/>
      <c r="M35" s="86">
        <f>+M28+M33</f>
        <v>1409036.9908249998</v>
      </c>
      <c r="N35" s="79"/>
      <c r="O35" s="86">
        <f>+O28+O33</f>
        <v>2431335.4655956249</v>
      </c>
      <c r="P35" s="79"/>
      <c r="Q35" s="86">
        <f>+Q28+Q33</f>
        <v>3773885.127235515</v>
      </c>
      <c r="S35" s="86">
        <f>+S28+S33</f>
        <v>4070243.655416403</v>
      </c>
    </row>
    <row r="36" spans="1:19" s="67" customFormat="1">
      <c r="A36" s="92"/>
      <c r="B36" s="92"/>
      <c r="C36" s="80"/>
      <c r="D36" s="94"/>
      <c r="E36" s="80"/>
      <c r="F36" s="94"/>
      <c r="G36" s="80"/>
      <c r="H36" s="94"/>
      <c r="I36" s="353"/>
      <c r="J36" s="356"/>
      <c r="K36" s="80"/>
      <c r="L36" s="356"/>
      <c r="M36" s="80"/>
      <c r="N36" s="356"/>
      <c r="O36" s="80"/>
      <c r="P36" s="356"/>
      <c r="Q36" s="80"/>
      <c r="R36" s="356"/>
      <c r="S36" s="80"/>
    </row>
    <row r="37" spans="1:19" s="67" customFormat="1">
      <c r="A37" s="70" t="s">
        <v>76</v>
      </c>
      <c r="B37" s="70"/>
      <c r="C37" s="87"/>
      <c r="D37" s="88"/>
      <c r="E37" s="88"/>
      <c r="F37" s="88"/>
      <c r="G37" s="87"/>
      <c r="H37" s="88"/>
      <c r="I37" s="358"/>
    </row>
    <row r="38" spans="1:19" s="67" customFormat="1">
      <c r="A38" s="70" t="s">
        <v>77</v>
      </c>
      <c r="B38" s="70"/>
      <c r="C38" s="80">
        <f>+C19-C35</f>
        <v>4976926</v>
      </c>
      <c r="D38" s="79"/>
      <c r="E38" s="78">
        <f>+E19-E35</f>
        <v>4612326.4000000004</v>
      </c>
      <c r="F38" s="79"/>
      <c r="G38" s="80">
        <f>+G19-G35</f>
        <v>4775419.2</v>
      </c>
      <c r="H38" s="79"/>
      <c r="I38" s="353">
        <f>+I19-I35</f>
        <v>4628022.3600000003</v>
      </c>
      <c r="J38" s="88"/>
      <c r="K38" s="78">
        <f>+K19-K35</f>
        <v>4740249.9286000002</v>
      </c>
      <c r="L38" s="79"/>
      <c r="M38" s="78">
        <f>+M19-M35</f>
        <v>4512189.5316070002</v>
      </c>
      <c r="N38" s="79"/>
      <c r="O38" s="78">
        <f>+O19-O35</f>
        <v>5853315.5872850157</v>
      </c>
      <c r="P38" s="79"/>
      <c r="Q38" s="78">
        <f>+Q19-Q35</f>
        <v>8576558.9467027392</v>
      </c>
      <c r="R38" s="88"/>
      <c r="S38" s="78">
        <f>+S19-S35</f>
        <v>9413409.3000006154</v>
      </c>
    </row>
    <row r="39" spans="1:19" s="67" customFormat="1">
      <c r="A39" s="70"/>
      <c r="B39" s="70"/>
      <c r="C39" s="80"/>
      <c r="D39" s="79"/>
      <c r="E39" s="78"/>
      <c r="F39" s="79"/>
      <c r="G39" s="80"/>
      <c r="H39" s="79"/>
      <c r="I39" s="353"/>
    </row>
    <row r="40" spans="1:19" s="67" customFormat="1">
      <c r="A40" s="95" t="s">
        <v>78</v>
      </c>
      <c r="B40" s="70"/>
      <c r="C40" s="80"/>
      <c r="D40" s="79"/>
      <c r="E40" s="78"/>
      <c r="F40" s="79"/>
      <c r="G40" s="80"/>
      <c r="H40" s="79"/>
      <c r="I40" s="362"/>
      <c r="J40" s="96"/>
      <c r="K40" s="96"/>
      <c r="L40" s="96"/>
      <c r="M40" s="96"/>
      <c r="N40" s="363"/>
      <c r="O40" s="363"/>
    </row>
    <row r="41" spans="1:19" s="67" customFormat="1" ht="13.5" thickBot="1">
      <c r="A41" s="68"/>
      <c r="B41" s="70"/>
      <c r="C41" s="97" t="s">
        <v>79</v>
      </c>
      <c r="D41" s="79"/>
      <c r="E41" s="78"/>
      <c r="F41" s="79"/>
      <c r="G41" s="80"/>
      <c r="H41" s="79"/>
      <c r="I41" s="364" t="s">
        <v>80</v>
      </c>
      <c r="J41" s="96"/>
      <c r="K41" s="98" t="s">
        <v>299</v>
      </c>
      <c r="L41" s="96"/>
      <c r="M41" s="74"/>
      <c r="N41" s="363"/>
      <c r="O41" s="88"/>
      <c r="Q41" s="88"/>
    </row>
    <row r="42" spans="1:19" s="67" customFormat="1">
      <c r="A42" s="70" t="s">
        <v>81</v>
      </c>
      <c r="B42" s="70"/>
      <c r="C42" s="87">
        <f>61600000+2299934</f>
        <v>63899934</v>
      </c>
      <c r="D42" s="88"/>
      <c r="E42" s="88">
        <v>0</v>
      </c>
      <c r="F42" s="88"/>
      <c r="G42" s="87">
        <v>0</v>
      </c>
      <c r="H42" s="88"/>
      <c r="I42" s="358">
        <f>170313694+112312373+82339588</f>
        <v>364965655</v>
      </c>
      <c r="J42" s="361"/>
      <c r="K42" s="87">
        <f>99940987+91072409</f>
        <v>191013396</v>
      </c>
      <c r="L42" s="361"/>
      <c r="M42" s="87">
        <v>0</v>
      </c>
      <c r="N42" s="359"/>
      <c r="O42" s="88">
        <v>0</v>
      </c>
      <c r="P42" s="359"/>
      <c r="Q42" s="88">
        <v>0</v>
      </c>
      <c r="S42" s="88">
        <v>0</v>
      </c>
    </row>
    <row r="43" spans="1:19" s="67" customFormat="1">
      <c r="A43" s="70" t="s">
        <v>82</v>
      </c>
      <c r="B43" s="70"/>
      <c r="C43" s="87">
        <v>-1161714</v>
      </c>
      <c r="D43" s="88"/>
      <c r="E43" s="88">
        <v>0</v>
      </c>
      <c r="F43" s="88"/>
      <c r="G43" s="87">
        <v>0</v>
      </c>
      <c r="H43" s="88"/>
      <c r="I43" s="358">
        <f>-1552894-1015002-810046-3</f>
        <v>-3377945</v>
      </c>
      <c r="J43" s="361"/>
      <c r="K43" s="87">
        <f>-499706-910032</f>
        <v>-1409738</v>
      </c>
      <c r="L43" s="361"/>
      <c r="M43" s="87">
        <v>0</v>
      </c>
      <c r="N43" s="359"/>
      <c r="O43" s="365">
        <v>0</v>
      </c>
      <c r="P43" s="359"/>
      <c r="Q43" s="365">
        <v>0</v>
      </c>
      <c r="R43" s="359"/>
      <c r="S43" s="88">
        <v>0</v>
      </c>
    </row>
    <row r="44" spans="1:19" s="67" customFormat="1">
      <c r="A44" s="70" t="s">
        <v>83</v>
      </c>
      <c r="B44" s="70"/>
      <c r="C44" s="99" t="s">
        <v>84</v>
      </c>
      <c r="D44" s="88"/>
      <c r="E44" s="88">
        <v>0</v>
      </c>
      <c r="F44" s="88"/>
      <c r="G44" s="99">
        <v>0</v>
      </c>
      <c r="H44" s="88"/>
      <c r="I44" s="366" t="s">
        <v>84</v>
      </c>
      <c r="J44" s="361"/>
      <c r="K44" s="99">
        <v>0</v>
      </c>
      <c r="L44" s="361"/>
      <c r="M44" s="99">
        <v>0</v>
      </c>
      <c r="N44" s="359"/>
      <c r="O44" s="365">
        <v>0</v>
      </c>
      <c r="P44" s="359"/>
      <c r="Q44" s="365">
        <v>0</v>
      </c>
      <c r="S44" s="88">
        <v>0</v>
      </c>
    </row>
    <row r="45" spans="1:19" s="67" customFormat="1">
      <c r="A45" s="70" t="s">
        <v>85</v>
      </c>
      <c r="B45" s="70"/>
      <c r="C45" s="85">
        <v>-10786349</v>
      </c>
      <c r="D45" s="79"/>
      <c r="E45" s="86">
        <v>0</v>
      </c>
      <c r="F45" s="79"/>
      <c r="G45" s="85">
        <v>0</v>
      </c>
      <c r="H45" s="79"/>
      <c r="I45" s="357">
        <v>0</v>
      </c>
      <c r="J45" s="94"/>
      <c r="K45" s="85">
        <v>0</v>
      </c>
      <c r="L45" s="94"/>
      <c r="M45" s="85">
        <v>0</v>
      </c>
      <c r="N45" s="79"/>
      <c r="O45" s="86">
        <v>0</v>
      </c>
      <c r="P45" s="79"/>
      <c r="Q45" s="86">
        <v>0</v>
      </c>
      <c r="S45" s="86">
        <v>0</v>
      </c>
    </row>
    <row r="46" spans="1:19" s="67" customFormat="1">
      <c r="A46" s="70" t="s">
        <v>86</v>
      </c>
      <c r="B46" s="70"/>
      <c r="C46" s="87">
        <f>SUM(C42:C45)</f>
        <v>51951871</v>
      </c>
      <c r="D46" s="88"/>
      <c r="E46" s="78">
        <f>SUM(E42:E45)</f>
        <v>0</v>
      </c>
      <c r="F46" s="88"/>
      <c r="G46" s="78">
        <f>SUM(G42:G45)</f>
        <v>0</v>
      </c>
      <c r="H46" s="88"/>
      <c r="I46" s="358">
        <f>SUM(I42:I45)</f>
        <v>361587710</v>
      </c>
      <c r="J46" s="361"/>
      <c r="K46" s="87">
        <f>SUM(K42:K45)</f>
        <v>189603658</v>
      </c>
      <c r="L46" s="361"/>
      <c r="M46" s="78">
        <f>SUM(M42:M45)</f>
        <v>0</v>
      </c>
      <c r="N46" s="359"/>
      <c r="O46" s="88">
        <f>SUM(O42:O45)</f>
        <v>0</v>
      </c>
      <c r="P46" s="359"/>
      <c r="Q46" s="88">
        <f>SUM(Q42:Q45)</f>
        <v>0</v>
      </c>
      <c r="R46" s="359"/>
      <c r="S46" s="88">
        <f>SUM(S42:S45)</f>
        <v>0</v>
      </c>
    </row>
    <row r="47" spans="1:19" s="67" customFormat="1">
      <c r="A47" s="70"/>
      <c r="B47" s="70"/>
      <c r="C47" s="87"/>
      <c r="D47" s="88"/>
      <c r="E47" s="78"/>
      <c r="F47" s="88"/>
      <c r="G47" s="78"/>
      <c r="H47" s="88"/>
      <c r="I47" s="358"/>
      <c r="J47" s="361"/>
      <c r="K47" s="87"/>
      <c r="L47" s="361"/>
      <c r="M47" s="78"/>
      <c r="N47" s="359"/>
      <c r="O47" s="88"/>
      <c r="P47" s="359"/>
      <c r="Q47" s="88"/>
      <c r="R47" s="359"/>
      <c r="S47" s="88"/>
    </row>
    <row r="48" spans="1:19" s="67" customFormat="1">
      <c r="A48" s="70"/>
      <c r="B48" s="70"/>
      <c r="C48" s="87"/>
      <c r="D48" s="88"/>
      <c r="E48" s="78"/>
      <c r="F48" s="88"/>
      <c r="G48" s="78"/>
      <c r="H48" s="88"/>
      <c r="I48" s="358"/>
      <c r="J48" s="361"/>
      <c r="K48" s="87"/>
      <c r="L48" s="361"/>
      <c r="M48" s="78"/>
      <c r="N48" s="359"/>
      <c r="O48" s="88"/>
      <c r="P48" s="359"/>
      <c r="Q48" s="88"/>
      <c r="R48" s="359"/>
      <c r="S48" s="88"/>
    </row>
    <row r="49" spans="1:19" s="67" customFormat="1">
      <c r="A49" s="70"/>
      <c r="B49" s="70"/>
      <c r="C49" s="87"/>
      <c r="D49" s="88"/>
      <c r="E49" s="78"/>
      <c r="F49" s="88"/>
      <c r="G49" s="78"/>
      <c r="H49" s="88"/>
      <c r="I49" s="358"/>
      <c r="J49" s="361"/>
      <c r="K49" s="87"/>
      <c r="L49" s="361"/>
      <c r="M49" s="78"/>
      <c r="N49" s="359"/>
      <c r="O49" s="88"/>
      <c r="P49" s="359"/>
      <c r="Q49" s="88"/>
      <c r="R49" s="359"/>
      <c r="S49" s="88"/>
    </row>
    <row r="50" spans="1:19" s="67" customFormat="1">
      <c r="A50" s="70"/>
      <c r="B50" s="70"/>
      <c r="C50" s="87"/>
      <c r="D50" s="88"/>
      <c r="E50" s="78"/>
      <c r="F50" s="88"/>
      <c r="G50" s="87"/>
      <c r="H50" s="88"/>
      <c r="I50" s="367"/>
      <c r="J50" s="359"/>
      <c r="K50" s="88"/>
      <c r="L50" s="359"/>
      <c r="M50" s="88"/>
      <c r="N50" s="359"/>
      <c r="O50" s="88"/>
      <c r="P50" s="359"/>
      <c r="Q50" s="88"/>
      <c r="R50" s="359"/>
      <c r="S50" s="88"/>
    </row>
    <row r="51" spans="1:19" s="67" customFormat="1">
      <c r="A51" s="70" t="s">
        <v>87</v>
      </c>
      <c r="B51" s="70"/>
      <c r="C51" s="80"/>
      <c r="D51" s="79"/>
      <c r="E51" s="78"/>
      <c r="F51" s="79"/>
      <c r="G51" s="80"/>
      <c r="H51" s="79"/>
      <c r="I51" s="353"/>
    </row>
    <row r="52" spans="1:19" s="67" customFormat="1">
      <c r="A52" s="70" t="s">
        <v>88</v>
      </c>
      <c r="B52" s="70"/>
      <c r="C52" s="80">
        <v>150000</v>
      </c>
      <c r="D52" s="79"/>
      <c r="E52" s="78">
        <v>0</v>
      </c>
      <c r="F52" s="79"/>
      <c r="G52" s="80">
        <v>0</v>
      </c>
      <c r="H52" s="79"/>
      <c r="I52" s="353">
        <v>0</v>
      </c>
      <c r="K52" s="88">
        <v>0</v>
      </c>
      <c r="L52" s="359"/>
      <c r="M52" s="88">
        <v>0</v>
      </c>
      <c r="N52" s="359"/>
      <c r="O52" s="88">
        <v>0</v>
      </c>
      <c r="P52" s="359"/>
      <c r="Q52" s="88">
        <v>0</v>
      </c>
      <c r="S52" s="88">
        <v>0</v>
      </c>
    </row>
    <row r="53" spans="1:19" s="67" customFormat="1">
      <c r="A53" s="70" t="s">
        <v>89</v>
      </c>
      <c r="B53" s="70"/>
      <c r="C53" s="80">
        <v>-1780165</v>
      </c>
      <c r="D53" s="79"/>
      <c r="E53" s="78">
        <v>0</v>
      </c>
      <c r="F53" s="79"/>
      <c r="G53" s="80">
        <v>0</v>
      </c>
      <c r="H53" s="79"/>
      <c r="I53" s="353">
        <v>0</v>
      </c>
      <c r="K53" s="78">
        <v>0</v>
      </c>
      <c r="M53" s="78">
        <v>0</v>
      </c>
      <c r="O53" s="78">
        <v>0</v>
      </c>
      <c r="Q53" s="78">
        <v>0</v>
      </c>
      <c r="S53" s="78">
        <v>0</v>
      </c>
    </row>
    <row r="54" spans="1:19" s="67" customFormat="1">
      <c r="A54" s="70" t="s">
        <v>90</v>
      </c>
      <c r="B54" s="70"/>
      <c r="C54" s="80">
        <f>-(1135000/12)-(1383990/6)</f>
        <v>-325248.33333333331</v>
      </c>
      <c r="D54" s="79"/>
      <c r="E54" s="78">
        <v>-3981899</v>
      </c>
      <c r="F54" s="79"/>
      <c r="G54" s="80">
        <v>-3981899</v>
      </c>
      <c r="H54" s="79"/>
      <c r="I54" s="368">
        <v>-3975829</v>
      </c>
      <c r="K54" s="78">
        <v>-3974411</v>
      </c>
      <c r="M54" s="78">
        <v>-3976183</v>
      </c>
      <c r="O54" s="78">
        <v>-3976753</v>
      </c>
      <c r="Q54" s="78">
        <v>-3974782</v>
      </c>
      <c r="S54" s="80">
        <v>-3973313</v>
      </c>
    </row>
    <row r="55" spans="1:19" s="67" customFormat="1">
      <c r="A55" s="70" t="s">
        <v>91</v>
      </c>
      <c r="B55" s="70"/>
      <c r="C55" s="80">
        <v>0</v>
      </c>
      <c r="D55" s="79"/>
      <c r="E55" s="78">
        <v>0</v>
      </c>
      <c r="F55" s="79"/>
      <c r="G55" s="80">
        <v>0</v>
      </c>
      <c r="H55" s="79"/>
      <c r="I55" s="368">
        <f>-23507604-19792875-23612572</f>
        <v>-66913051</v>
      </c>
      <c r="K55" s="78">
        <v>-28804913</v>
      </c>
      <c r="M55" s="78">
        <v>0</v>
      </c>
      <c r="O55" s="78">
        <v>0</v>
      </c>
      <c r="Q55" s="78">
        <v>0</v>
      </c>
      <c r="S55" s="80">
        <v>0</v>
      </c>
    </row>
    <row r="56" spans="1:19" s="67" customFormat="1">
      <c r="A56" s="70" t="s">
        <v>92</v>
      </c>
      <c r="B56" s="70"/>
      <c r="C56" s="80">
        <v>0</v>
      </c>
      <c r="D56" s="79"/>
      <c r="E56" s="78">
        <v>0</v>
      </c>
      <c r="F56" s="79"/>
      <c r="G56" s="80">
        <v>0</v>
      </c>
      <c r="H56" s="79"/>
      <c r="I56" s="368">
        <v>0</v>
      </c>
      <c r="K56" s="78">
        <v>0</v>
      </c>
      <c r="M56" s="80">
        <v>0</v>
      </c>
      <c r="N56" s="356"/>
      <c r="O56" s="80">
        <v>0</v>
      </c>
      <c r="P56" s="356"/>
      <c r="Q56" s="80">
        <v>0</v>
      </c>
      <c r="R56" s="356"/>
      <c r="S56" s="80">
        <v>0</v>
      </c>
    </row>
    <row r="57" spans="1:19" s="67" customFormat="1">
      <c r="A57" s="70" t="s">
        <v>93</v>
      </c>
      <c r="B57" s="70"/>
      <c r="C57" s="80">
        <v>0</v>
      </c>
      <c r="D57" s="79"/>
      <c r="E57" s="78">
        <v>0</v>
      </c>
      <c r="F57" s="79"/>
      <c r="G57" s="80">
        <v>0</v>
      </c>
      <c r="H57" s="79"/>
      <c r="I57" s="368">
        <v>0</v>
      </c>
      <c r="K57" s="78">
        <v>0</v>
      </c>
      <c r="M57" s="80">
        <v>0</v>
      </c>
      <c r="N57" s="356"/>
      <c r="O57" s="80">
        <v>0</v>
      </c>
      <c r="P57" s="356"/>
      <c r="Q57" s="80">
        <v>0</v>
      </c>
      <c r="R57" s="356"/>
      <c r="S57" s="80">
        <v>0</v>
      </c>
    </row>
    <row r="58" spans="1:19" s="67" customFormat="1">
      <c r="A58" s="70" t="s">
        <v>94</v>
      </c>
      <c r="B58" s="70"/>
      <c r="C58" s="80">
        <v>0</v>
      </c>
      <c r="D58" s="79"/>
      <c r="E58" s="78">
        <v>0</v>
      </c>
      <c r="F58" s="79"/>
      <c r="G58" s="80">
        <v>0</v>
      </c>
      <c r="H58" s="79"/>
      <c r="I58" s="368">
        <v>-7975541</v>
      </c>
      <c r="K58" s="78">
        <v>-9100321</v>
      </c>
      <c r="M58" s="78">
        <v>0</v>
      </c>
      <c r="O58" s="78">
        <v>0</v>
      </c>
      <c r="Q58" s="78">
        <v>0</v>
      </c>
      <c r="S58" s="78">
        <v>0</v>
      </c>
    </row>
    <row r="59" spans="1:19" s="67" customFormat="1">
      <c r="A59" s="70" t="s">
        <v>95</v>
      </c>
      <c r="B59" s="70"/>
      <c r="C59" s="80">
        <v>-51951871</v>
      </c>
      <c r="D59" s="79"/>
      <c r="E59" s="78">
        <v>0</v>
      </c>
      <c r="F59" s="79"/>
      <c r="G59" s="80">
        <v>0</v>
      </c>
      <c r="H59" s="79"/>
      <c r="I59" s="368">
        <v>0</v>
      </c>
      <c r="K59" s="78">
        <v>0</v>
      </c>
      <c r="M59" s="78">
        <v>0</v>
      </c>
      <c r="O59" s="78">
        <v>0</v>
      </c>
      <c r="Q59" s="78">
        <v>0</v>
      </c>
      <c r="S59" s="78">
        <v>0</v>
      </c>
    </row>
    <row r="60" spans="1:19" s="67" customFormat="1">
      <c r="A60" s="70" t="s">
        <v>96</v>
      </c>
      <c r="B60" s="70"/>
      <c r="C60" s="80">
        <v>0</v>
      </c>
      <c r="D60" s="79"/>
      <c r="E60" s="78">
        <v>0</v>
      </c>
      <c r="F60" s="79"/>
      <c r="G60" s="80">
        <v>0</v>
      </c>
      <c r="H60" s="79"/>
      <c r="I60" s="368">
        <f>-145253196-91504498+2</f>
        <v>-236757692</v>
      </c>
      <c r="K60" s="78">
        <v>0</v>
      </c>
      <c r="M60" s="78"/>
      <c r="O60" s="78"/>
      <c r="Q60" s="78"/>
      <c r="S60" s="78"/>
    </row>
    <row r="61" spans="1:19" s="67" customFormat="1">
      <c r="A61" s="70" t="s">
        <v>97</v>
      </c>
      <c r="B61" s="70"/>
      <c r="C61" s="80">
        <v>0</v>
      </c>
      <c r="D61" s="79"/>
      <c r="E61" s="78">
        <v>0</v>
      </c>
      <c r="F61" s="79"/>
      <c r="G61" s="80">
        <v>0</v>
      </c>
      <c r="H61" s="79"/>
      <c r="I61" s="368">
        <v>0</v>
      </c>
      <c r="K61" s="78">
        <v>-99441282</v>
      </c>
      <c r="M61" s="78">
        <v>0</v>
      </c>
      <c r="O61" s="78">
        <v>0</v>
      </c>
      <c r="Q61" s="78">
        <v>-3300168</v>
      </c>
      <c r="S61" s="78">
        <v>-4768124</v>
      </c>
    </row>
    <row r="62" spans="1:19" s="67" customFormat="1">
      <c r="A62" s="70" t="s">
        <v>98</v>
      </c>
      <c r="B62" s="70"/>
      <c r="C62" s="80">
        <v>0</v>
      </c>
      <c r="D62" s="79"/>
      <c r="E62" s="78">
        <v>0</v>
      </c>
      <c r="F62" s="79"/>
      <c r="G62" s="80">
        <v>0</v>
      </c>
      <c r="H62" s="79"/>
      <c r="I62" s="368">
        <v>-49941429</v>
      </c>
      <c r="K62" s="78">
        <v>-52257143</v>
      </c>
      <c r="M62" s="78">
        <v>0</v>
      </c>
      <c r="O62" s="78">
        <v>0</v>
      </c>
      <c r="Q62" s="78">
        <v>0</v>
      </c>
      <c r="S62" s="78">
        <v>0</v>
      </c>
    </row>
    <row r="63" spans="1:19" s="67" customFormat="1">
      <c r="A63" s="70" t="s">
        <v>99</v>
      </c>
      <c r="B63" s="70"/>
      <c r="C63" s="80">
        <v>0</v>
      </c>
      <c r="D63" s="79"/>
      <c r="E63" s="78">
        <v>-1614138</v>
      </c>
      <c r="F63" s="79"/>
      <c r="G63" s="80">
        <f>-3042114+101-170000</f>
        <v>-3212013</v>
      </c>
      <c r="H63" s="79"/>
      <c r="I63" s="368">
        <v>-652191</v>
      </c>
      <c r="J63" s="92"/>
      <c r="K63" s="80">
        <v>-765837</v>
      </c>
      <c r="L63" s="92"/>
      <c r="M63" s="80">
        <v>-536007</v>
      </c>
      <c r="N63" s="92"/>
      <c r="O63" s="80">
        <v>-1876563</v>
      </c>
      <c r="P63" s="92"/>
      <c r="Q63" s="80">
        <f>-1301609+255934</f>
        <v>-1045675</v>
      </c>
      <c r="R63" s="92"/>
      <c r="S63" s="80">
        <f>-671972+165321</f>
        <v>-506651</v>
      </c>
    </row>
    <row r="64" spans="1:19" s="67" customFormat="1">
      <c r="A64" s="70" t="s">
        <v>100</v>
      </c>
      <c r="B64" s="70"/>
      <c r="C64" s="85">
        <v>0</v>
      </c>
      <c r="D64" s="79"/>
      <c r="E64" s="85">
        <v>0</v>
      </c>
      <c r="F64" s="79"/>
      <c r="G64" s="85">
        <v>0</v>
      </c>
      <c r="H64" s="79"/>
      <c r="I64" s="368">
        <v>0</v>
      </c>
      <c r="J64" s="92"/>
      <c r="K64" s="85">
        <v>0</v>
      </c>
      <c r="L64" s="92"/>
      <c r="M64" s="85">
        <v>0</v>
      </c>
      <c r="N64" s="92"/>
      <c r="O64" s="85">
        <v>0</v>
      </c>
      <c r="P64" s="92"/>
      <c r="Q64" s="85">
        <v>-255934</v>
      </c>
      <c r="R64" s="92"/>
      <c r="S64" s="85">
        <v>-165321</v>
      </c>
    </row>
    <row r="65" spans="1:20" s="67" customFormat="1">
      <c r="A65" s="70" t="s">
        <v>101</v>
      </c>
      <c r="B65" s="70"/>
      <c r="C65" s="85">
        <f>SUM(C52:C64)</f>
        <v>-53907284.333333336</v>
      </c>
      <c r="D65" s="79"/>
      <c r="E65" s="85">
        <f>SUM(E52:E64)</f>
        <v>-5596037</v>
      </c>
      <c r="F65" s="79"/>
      <c r="G65" s="85">
        <f>SUM(G52:G64)</f>
        <v>-7193912</v>
      </c>
      <c r="H65" s="79"/>
      <c r="I65" s="85">
        <f>SUM(I52:I64)</f>
        <v>-366215733</v>
      </c>
      <c r="K65" s="85">
        <f>SUM(K52:K64)</f>
        <v>-194343907</v>
      </c>
      <c r="M65" s="85">
        <f>SUM(M52:M64)</f>
        <v>-4512190</v>
      </c>
      <c r="O65" s="85">
        <f>SUM(O52:O64)</f>
        <v>-5853316</v>
      </c>
      <c r="Q65" s="85">
        <f>SUM(Q52:Q64)</f>
        <v>-8576559</v>
      </c>
      <c r="S65" s="85">
        <f>SUM(S52:S64)</f>
        <v>-9413409</v>
      </c>
    </row>
    <row r="66" spans="1:20" s="67" customFormat="1">
      <c r="A66" s="70"/>
      <c r="B66" s="70"/>
      <c r="C66" s="80"/>
      <c r="D66" s="79"/>
      <c r="E66" s="78"/>
      <c r="F66" s="79"/>
      <c r="G66" s="80"/>
      <c r="H66" s="79"/>
      <c r="I66" s="353"/>
    </row>
    <row r="67" spans="1:20" s="67" customFormat="1">
      <c r="A67" s="70" t="s">
        <v>102</v>
      </c>
      <c r="B67" s="70"/>
      <c r="C67" s="80">
        <f>+C46+C65</f>
        <v>-1955413.3333333358</v>
      </c>
      <c r="D67" s="79"/>
      <c r="E67" s="78">
        <f>+E46+E65</f>
        <v>-5596037</v>
      </c>
      <c r="F67" s="79"/>
      <c r="G67" s="80">
        <f>+G46+G65</f>
        <v>-7193912</v>
      </c>
      <c r="H67" s="79"/>
      <c r="I67" s="353">
        <f>+I46+I65</f>
        <v>-4628023</v>
      </c>
      <c r="J67" s="359"/>
      <c r="K67" s="361">
        <f>+K46+K65</f>
        <v>-4740249</v>
      </c>
      <c r="L67" s="361"/>
      <c r="M67" s="361">
        <f>+M46+M65</f>
        <v>-4512190</v>
      </c>
      <c r="N67" s="361"/>
      <c r="O67" s="361">
        <f>+O46+O65</f>
        <v>-5853316</v>
      </c>
      <c r="P67" s="361"/>
      <c r="Q67" s="361">
        <f>+Q90+Q65</f>
        <v>-8576559</v>
      </c>
      <c r="R67" s="361"/>
      <c r="S67" s="361">
        <f>+S46+S65</f>
        <v>-9413409</v>
      </c>
    </row>
    <row r="68" spans="1:20" s="67" customFormat="1">
      <c r="A68" s="70"/>
      <c r="B68" s="70"/>
      <c r="C68" s="80"/>
      <c r="D68" s="79"/>
      <c r="E68" s="78"/>
      <c r="F68" s="79"/>
      <c r="G68" s="80"/>
      <c r="H68" s="79"/>
      <c r="I68" s="353"/>
    </row>
    <row r="69" spans="1:20" s="67" customFormat="1">
      <c r="A69" s="70" t="s">
        <v>103</v>
      </c>
      <c r="B69" s="70"/>
      <c r="C69" s="80"/>
      <c r="D69" s="79"/>
      <c r="E69" s="78"/>
      <c r="F69" s="79"/>
      <c r="G69" s="80"/>
      <c r="H69" s="79"/>
      <c r="I69" s="353"/>
      <c r="K69" s="78"/>
      <c r="M69" s="78"/>
      <c r="O69" s="78"/>
      <c r="Q69" s="78"/>
      <c r="S69" s="78"/>
    </row>
    <row r="70" spans="1:20" s="67" customFormat="1">
      <c r="A70" s="70" t="s">
        <v>77</v>
      </c>
      <c r="B70" s="70"/>
      <c r="C70" s="80">
        <f>+C38+C67</f>
        <v>3021512.6666666642</v>
      </c>
      <c r="D70" s="79"/>
      <c r="E70" s="80">
        <f>+E38+E67</f>
        <v>-983710.59999999963</v>
      </c>
      <c r="F70" s="79"/>
      <c r="G70" s="80">
        <f>+G38+G67</f>
        <v>-2418492.7999999998</v>
      </c>
      <c r="H70" s="79"/>
      <c r="I70" s="353">
        <f>+I38+I67</f>
        <v>-0.63999999966472387</v>
      </c>
      <c r="J70" s="359"/>
      <c r="K70" s="80">
        <f>+K38+K67</f>
        <v>0.92860000021755695</v>
      </c>
      <c r="L70" s="359"/>
      <c r="M70" s="80">
        <f>+M38+M67</f>
        <v>-0.46839299984276295</v>
      </c>
      <c r="N70" s="359"/>
      <c r="O70" s="80">
        <f>+O38+O67</f>
        <v>-0.41271498426795006</v>
      </c>
      <c r="P70" s="359"/>
      <c r="Q70" s="80">
        <f>+Q38+Q67</f>
        <v>-5.3297260776162148E-2</v>
      </c>
      <c r="R70" s="359"/>
      <c r="S70" s="80">
        <f>+S38+S67</f>
        <v>0.30000061541795731</v>
      </c>
    </row>
    <row r="71" spans="1:20" s="67" customFormat="1">
      <c r="A71" s="70"/>
      <c r="B71" s="70"/>
      <c r="C71" s="80"/>
      <c r="D71" s="79"/>
      <c r="E71" s="78"/>
      <c r="F71" s="79"/>
      <c r="G71" s="80"/>
      <c r="H71" s="79"/>
      <c r="I71" s="353"/>
      <c r="K71" s="78"/>
      <c r="M71" s="78"/>
      <c r="O71" s="78"/>
      <c r="Q71" s="78"/>
      <c r="S71" s="78"/>
    </row>
    <row r="72" spans="1:20" s="67" customFormat="1" ht="13.5" thickBot="1">
      <c r="A72" s="70" t="s">
        <v>104</v>
      </c>
      <c r="B72" s="70"/>
      <c r="C72" s="100">
        <v>3168493</v>
      </c>
      <c r="D72" s="101"/>
      <c r="E72" s="102">
        <f>+E10+E70</f>
        <v>750000.40000000037</v>
      </c>
      <c r="F72" s="101"/>
      <c r="G72" s="100">
        <f>+G10+G70</f>
        <v>750000.20000000019</v>
      </c>
      <c r="H72" s="101"/>
      <c r="I72" s="369">
        <f>+I10+I70</f>
        <v>749999.56000000052</v>
      </c>
      <c r="K72" s="102">
        <f>+K10+K70</f>
        <v>750000.48860000074</v>
      </c>
      <c r="M72" s="102">
        <f>+M10+M70</f>
        <v>750000.0202070009</v>
      </c>
      <c r="O72" s="102">
        <f>+O10+O70</f>
        <v>749999.60749201663</v>
      </c>
      <c r="Q72" s="102">
        <f>+Q10+Q70</f>
        <v>749999.55419475585</v>
      </c>
      <c r="S72" s="102">
        <f>+S10+S70</f>
        <v>749999.85419537127</v>
      </c>
    </row>
    <row r="73" spans="1:20" s="67" customFormat="1" ht="13.5" thickTop="1">
      <c r="A73" s="70"/>
      <c r="B73" s="70"/>
      <c r="C73" s="87"/>
      <c r="D73" s="88"/>
      <c r="E73" s="88"/>
      <c r="F73" s="88"/>
      <c r="G73" s="87"/>
      <c r="H73" s="88"/>
      <c r="I73" s="358"/>
    </row>
    <row r="74" spans="1:20" s="67" customFormat="1">
      <c r="A74" s="70" t="s">
        <v>105</v>
      </c>
      <c r="B74" s="70"/>
      <c r="C74" s="103">
        <f>+C28/365</f>
        <v>1269.3863013698631</v>
      </c>
      <c r="D74" s="101"/>
      <c r="E74" s="101">
        <f>+E28/365</f>
        <v>2650.3495890410959</v>
      </c>
      <c r="F74" s="101"/>
      <c r="G74" s="103">
        <f>+G28/365</f>
        <v>2203.52</v>
      </c>
      <c r="H74" s="101"/>
      <c r="I74" s="370">
        <f>+I28/365</f>
        <v>2913.0841643835615</v>
      </c>
      <c r="J74" s="355"/>
      <c r="K74" s="101">
        <f>+K28/365</f>
        <v>2917.4660630136982</v>
      </c>
      <c r="L74" s="355"/>
      <c r="M74" s="101">
        <f>+M28/365</f>
        <v>3860.3753173287664</v>
      </c>
      <c r="N74" s="355"/>
      <c r="O74" s="101">
        <f>+O28/365</f>
        <v>3948.2204536866434</v>
      </c>
      <c r="P74" s="355"/>
      <c r="Q74" s="101">
        <f>+Q28/365</f>
        <v>4222.6113074945624</v>
      </c>
      <c r="R74" s="355"/>
      <c r="S74" s="101">
        <f>+S28/365</f>
        <v>4272.9250833326114</v>
      </c>
    </row>
    <row r="75" spans="1:20" s="67" customFormat="1">
      <c r="A75" s="70"/>
      <c r="B75" s="70"/>
      <c r="C75" s="87"/>
      <c r="D75" s="88"/>
      <c r="E75" s="88"/>
      <c r="F75" s="88"/>
      <c r="G75" s="87"/>
      <c r="H75" s="88"/>
      <c r="I75" s="358"/>
      <c r="K75" s="88"/>
      <c r="M75" s="88"/>
      <c r="O75" s="88"/>
      <c r="Q75" s="88"/>
      <c r="S75" s="88"/>
    </row>
    <row r="76" spans="1:20" s="67" customFormat="1">
      <c r="A76" s="70" t="s">
        <v>106</v>
      </c>
      <c r="B76" s="70"/>
      <c r="C76" s="87"/>
      <c r="D76" s="88"/>
      <c r="E76" s="88"/>
      <c r="F76" s="88"/>
      <c r="G76" s="87"/>
      <c r="H76" s="88"/>
      <c r="I76" s="358"/>
      <c r="K76" s="88"/>
      <c r="M76" s="88"/>
      <c r="O76" s="88"/>
      <c r="Q76" s="88"/>
      <c r="S76" s="88"/>
    </row>
    <row r="77" spans="1:20" s="67" customFormat="1">
      <c r="A77" s="70" t="s">
        <v>107</v>
      </c>
      <c r="B77" s="70"/>
      <c r="C77" s="104">
        <f>+C72/C74</f>
        <v>2496.0825531051569</v>
      </c>
      <c r="D77" s="105"/>
      <c r="E77" s="106">
        <f>+E72/E74</f>
        <v>282.98168781249444</v>
      </c>
      <c r="F77" s="105"/>
      <c r="G77" s="104">
        <f>+G72/G74</f>
        <v>340.36459846064486</v>
      </c>
      <c r="H77" s="105"/>
      <c r="I77" s="371">
        <f>+I72/I74</f>
        <v>257.4589396248042</v>
      </c>
      <c r="J77" s="372"/>
      <c r="K77" s="106">
        <f>+K72/K74</f>
        <v>257.07256653579088</v>
      </c>
      <c r="L77" s="372"/>
      <c r="M77" s="104">
        <f>+M72/M74</f>
        <v>194.28163288692161</v>
      </c>
      <c r="N77" s="373"/>
      <c r="O77" s="104">
        <f>+O72/O74</f>
        <v>189.95889826559861</v>
      </c>
      <c r="P77" s="373"/>
      <c r="Q77" s="104">
        <f>+Q72/Q74</f>
        <v>177.61510581464327</v>
      </c>
      <c r="R77" s="373"/>
      <c r="S77" s="104">
        <f>+S72/S74</f>
        <v>175.52375470398343</v>
      </c>
    </row>
    <row r="78" spans="1:20" s="67" customFormat="1">
      <c r="A78" s="70"/>
      <c r="B78" s="70"/>
      <c r="C78" s="87"/>
      <c r="D78" s="88"/>
      <c r="E78" s="88"/>
      <c r="F78" s="88"/>
      <c r="G78" s="87"/>
      <c r="H78" s="88"/>
      <c r="I78" s="358"/>
    </row>
    <row r="79" spans="1:20" s="67" customFormat="1">
      <c r="A79" s="70" t="s">
        <v>108</v>
      </c>
      <c r="B79" s="70"/>
      <c r="C79" s="87"/>
      <c r="D79" s="88"/>
      <c r="I79" s="358"/>
    </row>
    <row r="80" spans="1:20" s="67" customFormat="1">
      <c r="A80" s="70" t="s">
        <v>109</v>
      </c>
      <c r="B80" s="70"/>
      <c r="C80" s="88"/>
      <c r="D80" s="88"/>
      <c r="E80" s="107">
        <f>+E13/-E54</f>
        <v>1.4012670838712886</v>
      </c>
      <c r="F80" s="67" t="s">
        <v>110</v>
      </c>
      <c r="G80" s="107">
        <f>+G13/-G54</f>
        <v>1.4012670838712886</v>
      </c>
      <c r="H80" s="67" t="s">
        <v>110</v>
      </c>
      <c r="I80" s="374">
        <f>+I13/-I54</f>
        <v>1.4314745629150549</v>
      </c>
      <c r="J80" s="67" t="s">
        <v>110</v>
      </c>
      <c r="K80" s="375">
        <f>+K13/-K54</f>
        <v>1.4606249936405671</v>
      </c>
      <c r="L80" s="67" t="s">
        <v>110</v>
      </c>
      <c r="M80" s="375">
        <f>+M13/-M54</f>
        <v>1.4891735421714747</v>
      </c>
      <c r="N80" s="67" t="s">
        <v>110</v>
      </c>
      <c r="O80" s="375">
        <f>+O13/-O54</f>
        <v>1.5187392963255801</v>
      </c>
      <c r="P80" s="67" t="s">
        <v>110</v>
      </c>
      <c r="Q80" s="375">
        <f>+Q13/-Q54</f>
        <v>1.5498822511368557</v>
      </c>
      <c r="R80" s="67" t="s">
        <v>110</v>
      </c>
      <c r="S80" s="375">
        <f>+S13/-S54</f>
        <v>1.5814643737900886</v>
      </c>
      <c r="T80" s="67" t="s">
        <v>110</v>
      </c>
    </row>
    <row r="81" spans="1:9" s="67" customFormat="1">
      <c r="A81" s="70"/>
      <c r="B81" s="70"/>
      <c r="C81" s="88"/>
      <c r="D81" s="88"/>
      <c r="E81" s="88"/>
      <c r="F81" s="88"/>
      <c r="G81" s="88"/>
      <c r="H81" s="88"/>
      <c r="I81" s="88"/>
    </row>
    <row r="82" spans="1:9" s="67" customFormat="1">
      <c r="A82" s="70"/>
      <c r="B82" s="70"/>
      <c r="C82" s="88"/>
      <c r="D82" s="88"/>
      <c r="E82" s="88"/>
      <c r="F82" s="88"/>
      <c r="G82" s="88"/>
      <c r="H82" s="88"/>
      <c r="I82" s="88"/>
    </row>
    <row r="83" spans="1:9" s="67" customFormat="1">
      <c r="A83" s="70" t="s">
        <v>111</v>
      </c>
      <c r="B83" s="70"/>
      <c r="C83" s="88"/>
      <c r="D83" s="88"/>
      <c r="E83" s="88"/>
      <c r="F83" s="88"/>
      <c r="G83" s="88"/>
      <c r="H83" s="88"/>
      <c r="I83" s="88"/>
    </row>
    <row r="84" spans="1:9" s="67" customFormat="1">
      <c r="A84" s="70" t="s">
        <v>112</v>
      </c>
      <c r="B84" s="70"/>
      <c r="C84" s="101">
        <v>4124738</v>
      </c>
      <c r="D84" s="88"/>
      <c r="E84" s="88"/>
      <c r="F84" s="88"/>
      <c r="G84" s="88"/>
      <c r="H84" s="88"/>
      <c r="I84" s="88"/>
    </row>
    <row r="85" spans="1:9" s="67" customFormat="1" ht="15">
      <c r="A85" s="70" t="s">
        <v>113</v>
      </c>
      <c r="B85" s="70"/>
      <c r="C85" s="109">
        <v>-1281493</v>
      </c>
      <c r="D85" s="88"/>
      <c r="E85" s="88"/>
      <c r="F85" s="88"/>
      <c r="G85" s="88"/>
      <c r="H85" s="88"/>
      <c r="I85" s="88"/>
    </row>
    <row r="86" spans="1:9" s="67" customFormat="1">
      <c r="A86" s="70" t="s">
        <v>114</v>
      </c>
      <c r="B86" s="70"/>
      <c r="C86" s="88">
        <f>SUM(C84:C85)</f>
        <v>2843245</v>
      </c>
      <c r="D86" s="88"/>
      <c r="E86" s="88"/>
      <c r="F86" s="88"/>
      <c r="G86" s="88"/>
      <c r="H86" s="88"/>
      <c r="I86" s="88"/>
    </row>
    <row r="87" spans="1:9" s="67" customFormat="1" ht="15">
      <c r="A87" s="70" t="s">
        <v>115</v>
      </c>
      <c r="B87" s="70"/>
      <c r="C87" s="109">
        <v>325248</v>
      </c>
      <c r="D87" s="88"/>
      <c r="E87" s="88"/>
      <c r="F87" s="88"/>
      <c r="G87" s="88"/>
      <c r="H87" s="88"/>
      <c r="I87" s="88"/>
    </row>
    <row r="88" spans="1:9" s="67" customFormat="1" ht="15">
      <c r="A88" s="70" t="s">
        <v>116</v>
      </c>
      <c r="B88" s="70"/>
      <c r="C88" s="110">
        <f>SUM(C86:C87)</f>
        <v>3168493</v>
      </c>
      <c r="D88" s="88"/>
      <c r="E88" s="88"/>
      <c r="F88" s="88"/>
      <c r="G88" s="88"/>
      <c r="H88" s="88"/>
      <c r="I88" s="88"/>
    </row>
    <row r="89" spans="1:9" s="67" customFormat="1">
      <c r="A89" s="70"/>
      <c r="B89" s="70"/>
      <c r="C89" s="88"/>
      <c r="D89" s="88"/>
      <c r="E89" s="88"/>
      <c r="F89" s="88"/>
      <c r="G89" s="88"/>
      <c r="H89" s="88"/>
      <c r="I89" s="88"/>
    </row>
    <row r="90" spans="1:9" s="67" customFormat="1">
      <c r="A90" s="70" t="s">
        <v>117</v>
      </c>
      <c r="B90" s="70"/>
      <c r="C90" s="88"/>
      <c r="D90" s="88"/>
      <c r="E90" s="88"/>
      <c r="F90" s="88"/>
      <c r="G90" s="88"/>
      <c r="H90" s="88"/>
      <c r="I90" s="88"/>
    </row>
    <row r="91" spans="1:9" s="67" customFormat="1">
      <c r="A91" s="70" t="s">
        <v>300</v>
      </c>
      <c r="B91" s="70"/>
      <c r="C91" s="88"/>
      <c r="D91" s="88"/>
      <c r="E91" s="88"/>
      <c r="F91" s="88"/>
      <c r="G91" s="88"/>
      <c r="H91" s="88"/>
      <c r="I91" s="88"/>
    </row>
    <row r="92" spans="1:9" s="67" customFormat="1">
      <c r="A92" s="70"/>
      <c r="B92" s="70"/>
      <c r="C92" s="88"/>
      <c r="D92" s="88"/>
      <c r="E92" s="88"/>
      <c r="F92" s="88"/>
      <c r="G92" s="88"/>
      <c r="H92" s="88"/>
      <c r="I92" s="88"/>
    </row>
    <row r="93" spans="1:9" s="67" customFormat="1">
      <c r="A93" s="70"/>
      <c r="B93" s="70"/>
      <c r="C93" s="88"/>
      <c r="D93" s="88"/>
      <c r="E93" s="88"/>
      <c r="F93" s="88"/>
      <c r="G93" s="88"/>
      <c r="H93" s="88"/>
      <c r="I93" s="88"/>
    </row>
    <row r="94" spans="1:9" s="67" customFormat="1">
      <c r="A94" s="70"/>
      <c r="B94" s="70"/>
      <c r="C94" s="88"/>
      <c r="D94" s="88"/>
      <c r="E94" s="88"/>
      <c r="F94" s="88"/>
      <c r="G94" s="88"/>
      <c r="H94" s="88"/>
      <c r="I94" s="88"/>
    </row>
    <row r="95" spans="1:9" s="67" customFormat="1">
      <c r="A95" s="70"/>
      <c r="B95" s="70"/>
      <c r="C95" s="88"/>
      <c r="D95" s="88"/>
      <c r="E95" s="88"/>
      <c r="F95" s="88"/>
      <c r="G95" s="88"/>
      <c r="H95" s="88"/>
      <c r="I95" s="88"/>
    </row>
    <row r="96" spans="1:9" s="67" customFormat="1">
      <c r="A96" s="70"/>
      <c r="B96" s="70"/>
      <c r="C96" s="88"/>
      <c r="D96" s="88"/>
      <c r="E96" s="88"/>
      <c r="F96" s="88"/>
      <c r="G96" s="88"/>
      <c r="H96" s="88"/>
      <c r="I96" s="88"/>
    </row>
    <row r="97" spans="1:9" s="67" customFormat="1">
      <c r="A97" s="70"/>
      <c r="B97" s="70"/>
      <c r="C97" s="88"/>
      <c r="D97" s="88"/>
      <c r="E97" s="88"/>
      <c r="F97" s="88"/>
      <c r="G97" s="88"/>
      <c r="H97" s="88"/>
      <c r="I97" s="88"/>
    </row>
    <row r="98" spans="1:9" s="67" customFormat="1">
      <c r="A98" s="70"/>
      <c r="B98" s="70"/>
      <c r="C98" s="88"/>
      <c r="D98" s="88"/>
      <c r="E98" s="88"/>
      <c r="F98" s="88"/>
      <c r="G98" s="88"/>
      <c r="H98" s="88"/>
      <c r="I98" s="88"/>
    </row>
    <row r="99" spans="1:9" s="67" customFormat="1">
      <c r="A99" s="89"/>
      <c r="B99" s="70"/>
      <c r="C99" s="88"/>
      <c r="D99" s="88"/>
      <c r="E99" s="88"/>
      <c r="F99" s="88"/>
      <c r="G99" s="88"/>
      <c r="H99" s="88"/>
      <c r="I99" s="88"/>
    </row>
    <row r="100" spans="1:9" s="67" customFormat="1">
      <c r="A100" s="70"/>
      <c r="B100" s="70"/>
      <c r="C100" s="88"/>
      <c r="D100" s="88"/>
      <c r="E100" s="88"/>
      <c r="F100" s="88"/>
      <c r="G100" s="88"/>
      <c r="H100" s="88"/>
      <c r="I100" s="88"/>
    </row>
    <row r="101" spans="1:9" s="67" customFormat="1">
      <c r="A101" s="70"/>
      <c r="B101" s="70"/>
      <c r="C101" s="88"/>
      <c r="D101" s="88"/>
      <c r="E101" s="88"/>
      <c r="F101" s="88"/>
      <c r="G101" s="88"/>
      <c r="H101" s="88"/>
      <c r="I101" s="88"/>
    </row>
    <row r="102" spans="1:9" s="67" customFormat="1">
      <c r="A102" s="70"/>
      <c r="B102" s="70"/>
      <c r="C102" s="88"/>
      <c r="D102" s="88"/>
      <c r="E102" s="88"/>
      <c r="F102" s="88"/>
      <c r="G102" s="88"/>
      <c r="H102" s="88"/>
      <c r="I102" s="88"/>
    </row>
    <row r="103" spans="1:9" s="67" customFormat="1">
      <c r="A103" s="70"/>
      <c r="B103" s="70"/>
      <c r="C103" s="88"/>
      <c r="D103" s="88"/>
      <c r="E103" s="88"/>
      <c r="F103" s="88"/>
      <c r="G103" s="88"/>
      <c r="H103" s="88"/>
      <c r="I103" s="88"/>
    </row>
    <row r="104" spans="1:9" s="67" customFormat="1">
      <c r="A104" s="70"/>
      <c r="B104" s="70"/>
      <c r="C104" s="88"/>
      <c r="D104" s="88"/>
      <c r="E104" s="88"/>
      <c r="F104" s="88"/>
      <c r="G104" s="88"/>
      <c r="H104" s="88"/>
      <c r="I104" s="88"/>
    </row>
    <row r="105" spans="1:9" s="67" customFormat="1">
      <c r="A105" s="70"/>
      <c r="B105" s="70"/>
      <c r="C105" s="88"/>
      <c r="D105" s="88"/>
      <c r="E105" s="88"/>
      <c r="F105" s="87"/>
      <c r="G105" s="88"/>
      <c r="H105" s="87"/>
      <c r="I105" s="88"/>
    </row>
    <row r="106" spans="1:9" s="67" customFormat="1">
      <c r="A106" s="70"/>
      <c r="B106" s="70"/>
      <c r="C106" s="88"/>
      <c r="D106" s="88"/>
      <c r="E106" s="88"/>
      <c r="F106" s="87"/>
      <c r="G106" s="88"/>
      <c r="H106" s="87"/>
      <c r="I106" s="88"/>
    </row>
    <row r="107" spans="1:9" s="67" customFormat="1">
      <c r="A107" s="70"/>
      <c r="B107" s="70"/>
      <c r="C107" s="88"/>
      <c r="D107" s="88"/>
      <c r="E107" s="88"/>
      <c r="F107" s="87"/>
      <c r="G107" s="88"/>
      <c r="H107" s="87"/>
      <c r="I107" s="88"/>
    </row>
    <row r="108" spans="1:9" s="67" customFormat="1">
      <c r="A108" s="89"/>
      <c r="B108" s="70"/>
      <c r="C108" s="88"/>
      <c r="D108" s="88"/>
      <c r="E108" s="88"/>
      <c r="F108" s="87"/>
      <c r="G108" s="88"/>
      <c r="H108" s="87"/>
      <c r="I108" s="88"/>
    </row>
    <row r="109" spans="1:9" s="67" customFormat="1">
      <c r="A109" s="70"/>
      <c r="B109" s="70"/>
      <c r="C109" s="88"/>
      <c r="D109" s="88"/>
      <c r="E109" s="88"/>
      <c r="F109" s="87"/>
      <c r="G109" s="88"/>
      <c r="H109" s="87"/>
      <c r="I109" s="88"/>
    </row>
    <row r="110" spans="1:9" s="67" customFormat="1">
      <c r="A110" s="70"/>
      <c r="B110" s="70"/>
      <c r="C110" s="88"/>
      <c r="D110" s="88"/>
      <c r="E110" s="88"/>
      <c r="F110" s="87"/>
      <c r="G110" s="88"/>
      <c r="H110" s="87"/>
      <c r="I110" s="88"/>
    </row>
    <row r="111" spans="1:9" s="67" customFormat="1">
      <c r="A111" s="70"/>
      <c r="B111" s="70"/>
      <c r="C111" s="91"/>
      <c r="D111" s="88"/>
      <c r="E111" s="91"/>
      <c r="F111" s="87"/>
      <c r="G111" s="91"/>
      <c r="H111" s="87"/>
      <c r="I111" s="91"/>
    </row>
    <row r="112" spans="1:9" s="67" customFormat="1">
      <c r="A112" s="73"/>
      <c r="B112" s="70"/>
      <c r="C112" s="88"/>
      <c r="D112" s="88"/>
      <c r="E112" s="111"/>
      <c r="F112" s="87"/>
      <c r="G112" s="111"/>
      <c r="H112" s="87"/>
      <c r="I112" s="111"/>
    </row>
    <row r="113" spans="1:9" s="67" customFormat="1" ht="13.5" thickBot="1">
      <c r="A113" s="73"/>
      <c r="B113" s="70"/>
      <c r="C113" s="112"/>
      <c r="D113" s="88"/>
      <c r="E113" s="113"/>
      <c r="F113" s="87"/>
      <c r="G113" s="113"/>
      <c r="H113" s="87"/>
      <c r="I113" s="113"/>
    </row>
    <row r="114" spans="1:9" s="67" customFormat="1" ht="3.75" customHeight="1" thickTop="1">
      <c r="A114" s="89"/>
      <c r="B114" s="70"/>
      <c r="C114" s="88"/>
      <c r="D114" s="88"/>
      <c r="E114" s="114"/>
      <c r="F114" s="88"/>
      <c r="G114" s="114"/>
      <c r="H114" s="88"/>
      <c r="I114" s="114"/>
    </row>
    <row r="115" spans="1:9" s="67" customFormat="1">
      <c r="A115" s="115"/>
      <c r="B115" s="115"/>
      <c r="C115" s="101"/>
      <c r="D115" s="101"/>
      <c r="E115" s="101"/>
      <c r="F115" s="116"/>
      <c r="G115" s="101"/>
      <c r="H115" s="116"/>
      <c r="I115" s="101"/>
    </row>
    <row r="116" spans="1:9" s="67" customFormat="1">
      <c r="A116" s="115"/>
      <c r="B116" s="115"/>
      <c r="C116" s="101"/>
      <c r="D116" s="101"/>
      <c r="E116" s="101"/>
      <c r="F116" s="116"/>
      <c r="G116" s="101"/>
      <c r="H116" s="116"/>
      <c r="I116" s="101"/>
    </row>
    <row r="117" spans="1:9" s="67" customFormat="1">
      <c r="A117" s="115"/>
      <c r="B117" s="115"/>
      <c r="C117" s="101"/>
      <c r="D117" s="101"/>
      <c r="E117" s="101"/>
      <c r="F117" s="116"/>
      <c r="G117" s="101"/>
      <c r="H117" s="116"/>
      <c r="I117" s="101"/>
    </row>
    <row r="118" spans="1:9" s="67" customFormat="1">
      <c r="A118" s="115"/>
      <c r="B118" s="115"/>
      <c r="C118" s="101"/>
      <c r="D118" s="101"/>
      <c r="E118" s="101"/>
      <c r="F118" s="116"/>
      <c r="G118" s="101"/>
      <c r="H118" s="116"/>
      <c r="I118" s="101"/>
    </row>
    <row r="119" spans="1:9" s="67" customFormat="1">
      <c r="A119" s="115"/>
      <c r="B119" s="115"/>
      <c r="C119" s="101"/>
      <c r="D119" s="101"/>
      <c r="E119" s="101"/>
      <c r="F119" s="116"/>
      <c r="G119" s="101"/>
      <c r="H119" s="116"/>
      <c r="I119" s="101"/>
    </row>
    <row r="120" spans="1:9" s="67" customFormat="1">
      <c r="A120" s="115"/>
      <c r="B120" s="115"/>
      <c r="C120" s="101"/>
      <c r="D120" s="101"/>
      <c r="E120" s="101"/>
      <c r="F120" s="116"/>
      <c r="G120" s="101"/>
      <c r="H120" s="116"/>
      <c r="I120" s="101"/>
    </row>
    <row r="121" spans="1:9" s="67" customFormat="1" ht="15" customHeight="1">
      <c r="A121" s="115"/>
      <c r="B121" s="115"/>
      <c r="C121" s="101"/>
      <c r="D121" s="101"/>
      <c r="E121" s="101"/>
      <c r="F121" s="116"/>
      <c r="G121" s="101"/>
      <c r="H121" s="116"/>
      <c r="I121" s="101"/>
    </row>
    <row r="122" spans="1:9" s="67" customFormat="1">
      <c r="A122" s="115"/>
      <c r="B122" s="115"/>
      <c r="C122" s="101"/>
      <c r="D122" s="101"/>
      <c r="E122" s="101"/>
      <c r="F122" s="116"/>
      <c r="G122" s="101"/>
      <c r="H122" s="116"/>
      <c r="I122" s="101"/>
    </row>
    <row r="123" spans="1:9" s="67" customFormat="1">
      <c r="A123" s="115"/>
      <c r="B123" s="115"/>
      <c r="C123" s="101"/>
      <c r="D123" s="101"/>
      <c r="E123" s="101"/>
      <c r="F123" s="116"/>
      <c r="G123" s="101"/>
      <c r="H123" s="116"/>
      <c r="I123" s="101"/>
    </row>
    <row r="124" spans="1:9" s="67" customFormat="1">
      <c r="A124" s="115"/>
      <c r="B124" s="115"/>
      <c r="C124" s="101"/>
      <c r="D124" s="101"/>
      <c r="E124" s="101"/>
      <c r="F124" s="116"/>
      <c r="G124" s="101"/>
      <c r="H124" s="116"/>
      <c r="I124" s="101"/>
    </row>
    <row r="125" spans="1:9" s="67" customFormat="1">
      <c r="A125" s="115"/>
      <c r="B125" s="115"/>
      <c r="C125" s="101"/>
      <c r="D125" s="101"/>
      <c r="E125" s="101"/>
      <c r="F125" s="116"/>
      <c r="G125" s="101"/>
      <c r="H125" s="116"/>
      <c r="I125" s="101"/>
    </row>
    <row r="126" spans="1:9" s="67" customFormat="1">
      <c r="A126" s="115"/>
      <c r="B126" s="115"/>
      <c r="C126" s="101"/>
      <c r="D126" s="101"/>
      <c r="E126" s="101"/>
      <c r="F126" s="116"/>
      <c r="G126" s="101"/>
      <c r="H126" s="116"/>
      <c r="I126" s="101"/>
    </row>
    <row r="127" spans="1:9" s="67" customFormat="1" ht="12" customHeight="1">
      <c r="A127" s="115"/>
      <c r="B127" s="115"/>
      <c r="C127" s="101"/>
      <c r="D127" s="101"/>
      <c r="E127" s="101"/>
      <c r="F127" s="116"/>
      <c r="G127" s="101"/>
      <c r="H127" s="116"/>
      <c r="I127" s="101"/>
    </row>
    <row r="128" spans="1:9" s="67" customFormat="1">
      <c r="A128" s="115"/>
      <c r="B128" s="115"/>
      <c r="C128" s="101"/>
      <c r="D128" s="101"/>
      <c r="E128" s="101"/>
      <c r="F128" s="116"/>
      <c r="G128" s="101"/>
      <c r="H128" s="116"/>
      <c r="I128" s="101"/>
    </row>
    <row r="129" spans="1:9" s="67" customFormat="1">
      <c r="A129" s="115"/>
      <c r="B129" s="115"/>
      <c r="C129" s="101"/>
      <c r="D129" s="101"/>
      <c r="E129" s="101"/>
      <c r="F129" s="116"/>
      <c r="G129" s="101"/>
      <c r="H129" s="116"/>
      <c r="I129" s="101"/>
    </row>
    <row r="130" spans="1:9" s="67" customFormat="1" ht="13.5" customHeight="1">
      <c r="A130" s="115"/>
      <c r="B130" s="115"/>
      <c r="C130" s="101"/>
      <c r="D130" s="101"/>
      <c r="E130" s="101"/>
      <c r="F130" s="116"/>
      <c r="G130" s="101"/>
      <c r="H130" s="116"/>
      <c r="I130" s="101"/>
    </row>
    <row r="131" spans="1:9" s="67" customFormat="1">
      <c r="A131" s="115"/>
      <c r="B131" s="115"/>
      <c r="C131" s="101"/>
      <c r="D131" s="101"/>
      <c r="E131" s="101"/>
      <c r="F131" s="116"/>
      <c r="G131" s="101"/>
      <c r="H131" s="116"/>
      <c r="I131" s="101"/>
    </row>
    <row r="132" spans="1:9" s="67" customFormat="1" ht="15" customHeight="1">
      <c r="A132" s="115"/>
      <c r="B132" s="115"/>
      <c r="C132" s="101"/>
      <c r="D132" s="101"/>
      <c r="E132" s="101"/>
      <c r="F132" s="116"/>
      <c r="G132" s="101"/>
      <c r="H132" s="116"/>
      <c r="I132" s="101"/>
    </row>
    <row r="133" spans="1:9" s="67" customFormat="1" ht="15.75" customHeight="1">
      <c r="A133" s="117"/>
      <c r="B133" s="117"/>
      <c r="C133" s="117"/>
      <c r="D133" s="117"/>
      <c r="E133" s="117"/>
      <c r="F133" s="117"/>
      <c r="G133" s="117"/>
      <c r="H133" s="117"/>
      <c r="I133" s="117"/>
    </row>
    <row r="134" spans="1:9" s="67" customFormat="1">
      <c r="A134" s="70"/>
      <c r="C134" s="118" t="e">
        <f>+#REF!-#REF!</f>
        <v>#REF!</v>
      </c>
      <c r="E134" s="118" t="e">
        <f>+#REF!-#REF!</f>
        <v>#REF!</v>
      </c>
      <c r="G134" s="118" t="e">
        <f>+#REF!-#REF!</f>
        <v>#REF!</v>
      </c>
      <c r="I134" s="118" t="e">
        <f>+#REF!-#REF!</f>
        <v>#REF!</v>
      </c>
    </row>
    <row r="136" spans="1:9" s="67" customFormat="1">
      <c r="A136" s="70"/>
      <c r="G136" s="118"/>
    </row>
    <row r="137" spans="1:9" s="67" customFormat="1">
      <c r="A137" s="70"/>
      <c r="G137" s="118"/>
    </row>
  </sheetData>
  <mergeCells count="4">
    <mergeCell ref="A1:S1"/>
    <mergeCell ref="A2:S2"/>
    <mergeCell ref="A3:S3"/>
    <mergeCell ref="K7:S7"/>
  </mergeCells>
  <printOptions horizontalCentered="1"/>
  <pageMargins left="0.5" right="0.5" top="0.5" bottom="0.4" header="0.4" footer="0.3"/>
  <pageSetup scale="91" firstPageNumber="38" fitToWidth="2" fitToHeight="2" pageOrder="overThenDown" orientation="portrait" useFirstPageNumber="1" r:id="rId1"/>
  <headerFooter>
    <oddFooter>&amp;C- &amp;P -</oddFooter>
  </headerFooter>
  <rowBreaks count="1" manualBreakCount="1">
    <brk id="50" max="18" man="1"/>
  </rowBreaks>
  <colBreaks count="1" manualBreakCount="1">
    <brk id="10" max="99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0"/>
  <sheetViews>
    <sheetView zoomScale="125" zoomScaleNormal="125" workbookViewId="0">
      <selection sqref="A1:S1"/>
    </sheetView>
  </sheetViews>
  <sheetFormatPr defaultColWidth="8.85546875" defaultRowHeight="12.75"/>
  <cols>
    <col min="1" max="1" width="40.42578125" style="68" customWidth="1"/>
    <col min="2" max="2" width="11.85546875" style="68" customWidth="1"/>
    <col min="3" max="3" width="1.7109375" style="68" customWidth="1"/>
    <col min="4" max="4" width="9.85546875" style="68" bestFit="1" customWidth="1"/>
    <col min="5" max="5" width="1.7109375" style="68" customWidth="1"/>
    <col min="6" max="6" width="9.5703125" style="68" bestFit="1" customWidth="1"/>
    <col min="7" max="7" width="1.7109375" style="68" customWidth="1"/>
    <col min="8" max="8" width="11.28515625" style="68" bestFit="1" customWidth="1"/>
    <col min="9" max="9" width="1.7109375" style="68" customWidth="1"/>
    <col min="10" max="10" width="11.28515625" style="68" bestFit="1" customWidth="1"/>
    <col min="11" max="11" width="1.7109375" style="68" customWidth="1"/>
    <col min="12" max="12" width="11.28515625" style="68" bestFit="1" customWidth="1"/>
    <col min="13" max="13" width="1.7109375" style="68" customWidth="1"/>
    <col min="14" max="14" width="11.28515625" style="68" bestFit="1" customWidth="1"/>
    <col min="15" max="15" width="1.7109375" style="68" customWidth="1"/>
    <col min="16" max="16" width="11.28515625" style="68" bestFit="1" customWidth="1"/>
    <col min="17" max="17" width="2" style="68" customWidth="1"/>
    <col min="18" max="18" width="11.28515625" style="68" bestFit="1" customWidth="1"/>
    <col min="19" max="256" width="8.85546875" style="68"/>
    <col min="257" max="257" width="40.42578125" style="68" customWidth="1"/>
    <col min="258" max="258" width="11.85546875" style="68" customWidth="1"/>
    <col min="259" max="259" width="1.7109375" style="68" customWidth="1"/>
    <col min="260" max="260" width="9.85546875" style="68" bestFit="1" customWidth="1"/>
    <col min="261" max="261" width="1.7109375" style="68" customWidth="1"/>
    <col min="262" max="262" width="9.5703125" style="68" bestFit="1" customWidth="1"/>
    <col min="263" max="263" width="1.7109375" style="68" customWidth="1"/>
    <col min="264" max="264" width="11.28515625" style="68" bestFit="1" customWidth="1"/>
    <col min="265" max="265" width="1.7109375" style="68" customWidth="1"/>
    <col min="266" max="266" width="11.28515625" style="68" bestFit="1" customWidth="1"/>
    <col min="267" max="267" width="1.7109375" style="68" customWidth="1"/>
    <col min="268" max="268" width="11.28515625" style="68" bestFit="1" customWidth="1"/>
    <col min="269" max="269" width="1.7109375" style="68" customWidth="1"/>
    <col min="270" max="270" width="11.28515625" style="68" bestFit="1" customWidth="1"/>
    <col min="271" max="271" width="1.7109375" style="68" customWidth="1"/>
    <col min="272" max="272" width="11.28515625" style="68" bestFit="1" customWidth="1"/>
    <col min="273" max="273" width="2" style="68" customWidth="1"/>
    <col min="274" max="274" width="11.28515625" style="68" bestFit="1" customWidth="1"/>
    <col min="275" max="512" width="8.85546875" style="68"/>
    <col min="513" max="513" width="40.42578125" style="68" customWidth="1"/>
    <col min="514" max="514" width="11.85546875" style="68" customWidth="1"/>
    <col min="515" max="515" width="1.7109375" style="68" customWidth="1"/>
    <col min="516" max="516" width="9.85546875" style="68" bestFit="1" customWidth="1"/>
    <col min="517" max="517" width="1.7109375" style="68" customWidth="1"/>
    <col min="518" max="518" width="9.5703125" style="68" bestFit="1" customWidth="1"/>
    <col min="519" max="519" width="1.7109375" style="68" customWidth="1"/>
    <col min="520" max="520" width="11.28515625" style="68" bestFit="1" customWidth="1"/>
    <col min="521" max="521" width="1.7109375" style="68" customWidth="1"/>
    <col min="522" max="522" width="11.28515625" style="68" bestFit="1" customWidth="1"/>
    <col min="523" max="523" width="1.7109375" style="68" customWidth="1"/>
    <col min="524" max="524" width="11.28515625" style="68" bestFit="1" customWidth="1"/>
    <col min="525" max="525" width="1.7109375" style="68" customWidth="1"/>
    <col min="526" max="526" width="11.28515625" style="68" bestFit="1" customWidth="1"/>
    <col min="527" max="527" width="1.7109375" style="68" customWidth="1"/>
    <col min="528" max="528" width="11.28515625" style="68" bestFit="1" customWidth="1"/>
    <col min="529" max="529" width="2" style="68" customWidth="1"/>
    <col min="530" max="530" width="11.28515625" style="68" bestFit="1" customWidth="1"/>
    <col min="531" max="768" width="8.85546875" style="68"/>
    <col min="769" max="769" width="40.42578125" style="68" customWidth="1"/>
    <col min="770" max="770" width="11.85546875" style="68" customWidth="1"/>
    <col min="771" max="771" width="1.7109375" style="68" customWidth="1"/>
    <col min="772" max="772" width="9.85546875" style="68" bestFit="1" customWidth="1"/>
    <col min="773" max="773" width="1.7109375" style="68" customWidth="1"/>
    <col min="774" max="774" width="9.5703125" style="68" bestFit="1" customWidth="1"/>
    <col min="775" max="775" width="1.7109375" style="68" customWidth="1"/>
    <col min="776" max="776" width="11.28515625" style="68" bestFit="1" customWidth="1"/>
    <col min="777" max="777" width="1.7109375" style="68" customWidth="1"/>
    <col min="778" max="778" width="11.28515625" style="68" bestFit="1" customWidth="1"/>
    <col min="779" max="779" width="1.7109375" style="68" customWidth="1"/>
    <col min="780" max="780" width="11.28515625" style="68" bestFit="1" customWidth="1"/>
    <col min="781" max="781" width="1.7109375" style="68" customWidth="1"/>
    <col min="782" max="782" width="11.28515625" style="68" bestFit="1" customWidth="1"/>
    <col min="783" max="783" width="1.7109375" style="68" customWidth="1"/>
    <col min="784" max="784" width="11.28515625" style="68" bestFit="1" customWidth="1"/>
    <col min="785" max="785" width="2" style="68" customWidth="1"/>
    <col min="786" max="786" width="11.28515625" style="68" bestFit="1" customWidth="1"/>
    <col min="787" max="1024" width="8.85546875" style="68"/>
    <col min="1025" max="1025" width="40.42578125" style="68" customWidth="1"/>
    <col min="1026" max="1026" width="11.85546875" style="68" customWidth="1"/>
    <col min="1027" max="1027" width="1.7109375" style="68" customWidth="1"/>
    <col min="1028" max="1028" width="9.85546875" style="68" bestFit="1" customWidth="1"/>
    <col min="1029" max="1029" width="1.7109375" style="68" customWidth="1"/>
    <col min="1030" max="1030" width="9.5703125" style="68" bestFit="1" customWidth="1"/>
    <col min="1031" max="1031" width="1.7109375" style="68" customWidth="1"/>
    <col min="1032" max="1032" width="11.28515625" style="68" bestFit="1" customWidth="1"/>
    <col min="1033" max="1033" width="1.7109375" style="68" customWidth="1"/>
    <col min="1034" max="1034" width="11.28515625" style="68" bestFit="1" customWidth="1"/>
    <col min="1035" max="1035" width="1.7109375" style="68" customWidth="1"/>
    <col min="1036" max="1036" width="11.28515625" style="68" bestFit="1" customWidth="1"/>
    <col min="1037" max="1037" width="1.7109375" style="68" customWidth="1"/>
    <col min="1038" max="1038" width="11.28515625" style="68" bestFit="1" customWidth="1"/>
    <col min="1039" max="1039" width="1.7109375" style="68" customWidth="1"/>
    <col min="1040" max="1040" width="11.28515625" style="68" bestFit="1" customWidth="1"/>
    <col min="1041" max="1041" width="2" style="68" customWidth="1"/>
    <col min="1042" max="1042" width="11.28515625" style="68" bestFit="1" customWidth="1"/>
    <col min="1043" max="1280" width="8.85546875" style="68"/>
    <col min="1281" max="1281" width="40.42578125" style="68" customWidth="1"/>
    <col min="1282" max="1282" width="11.85546875" style="68" customWidth="1"/>
    <col min="1283" max="1283" width="1.7109375" style="68" customWidth="1"/>
    <col min="1284" max="1284" width="9.85546875" style="68" bestFit="1" customWidth="1"/>
    <col min="1285" max="1285" width="1.7109375" style="68" customWidth="1"/>
    <col min="1286" max="1286" width="9.5703125" style="68" bestFit="1" customWidth="1"/>
    <col min="1287" max="1287" width="1.7109375" style="68" customWidth="1"/>
    <col min="1288" max="1288" width="11.28515625" style="68" bestFit="1" customWidth="1"/>
    <col min="1289" max="1289" width="1.7109375" style="68" customWidth="1"/>
    <col min="1290" max="1290" width="11.28515625" style="68" bestFit="1" customWidth="1"/>
    <col min="1291" max="1291" width="1.7109375" style="68" customWidth="1"/>
    <col min="1292" max="1292" width="11.28515625" style="68" bestFit="1" customWidth="1"/>
    <col min="1293" max="1293" width="1.7109375" style="68" customWidth="1"/>
    <col min="1294" max="1294" width="11.28515625" style="68" bestFit="1" customWidth="1"/>
    <col min="1295" max="1295" width="1.7109375" style="68" customWidth="1"/>
    <col min="1296" max="1296" width="11.28515625" style="68" bestFit="1" customWidth="1"/>
    <col min="1297" max="1297" width="2" style="68" customWidth="1"/>
    <col min="1298" max="1298" width="11.28515625" style="68" bestFit="1" customWidth="1"/>
    <col min="1299" max="1536" width="8.85546875" style="68"/>
    <col min="1537" max="1537" width="40.42578125" style="68" customWidth="1"/>
    <col min="1538" max="1538" width="11.85546875" style="68" customWidth="1"/>
    <col min="1539" max="1539" width="1.7109375" style="68" customWidth="1"/>
    <col min="1540" max="1540" width="9.85546875" style="68" bestFit="1" customWidth="1"/>
    <col min="1541" max="1541" width="1.7109375" style="68" customWidth="1"/>
    <col min="1542" max="1542" width="9.5703125" style="68" bestFit="1" customWidth="1"/>
    <col min="1543" max="1543" width="1.7109375" style="68" customWidth="1"/>
    <col min="1544" max="1544" width="11.28515625" style="68" bestFit="1" customWidth="1"/>
    <col min="1545" max="1545" width="1.7109375" style="68" customWidth="1"/>
    <col min="1546" max="1546" width="11.28515625" style="68" bestFit="1" customWidth="1"/>
    <col min="1547" max="1547" width="1.7109375" style="68" customWidth="1"/>
    <col min="1548" max="1548" width="11.28515625" style="68" bestFit="1" customWidth="1"/>
    <col min="1549" max="1549" width="1.7109375" style="68" customWidth="1"/>
    <col min="1550" max="1550" width="11.28515625" style="68" bestFit="1" customWidth="1"/>
    <col min="1551" max="1551" width="1.7109375" style="68" customWidth="1"/>
    <col min="1552" max="1552" width="11.28515625" style="68" bestFit="1" customWidth="1"/>
    <col min="1553" max="1553" width="2" style="68" customWidth="1"/>
    <col min="1554" max="1554" width="11.28515625" style="68" bestFit="1" customWidth="1"/>
    <col min="1555" max="1792" width="8.85546875" style="68"/>
    <col min="1793" max="1793" width="40.42578125" style="68" customWidth="1"/>
    <col min="1794" max="1794" width="11.85546875" style="68" customWidth="1"/>
    <col min="1795" max="1795" width="1.7109375" style="68" customWidth="1"/>
    <col min="1796" max="1796" width="9.85546875" style="68" bestFit="1" customWidth="1"/>
    <col min="1797" max="1797" width="1.7109375" style="68" customWidth="1"/>
    <col min="1798" max="1798" width="9.5703125" style="68" bestFit="1" customWidth="1"/>
    <col min="1799" max="1799" width="1.7109375" style="68" customWidth="1"/>
    <col min="1800" max="1800" width="11.28515625" style="68" bestFit="1" customWidth="1"/>
    <col min="1801" max="1801" width="1.7109375" style="68" customWidth="1"/>
    <col min="1802" max="1802" width="11.28515625" style="68" bestFit="1" customWidth="1"/>
    <col min="1803" max="1803" width="1.7109375" style="68" customWidth="1"/>
    <col min="1804" max="1804" width="11.28515625" style="68" bestFit="1" customWidth="1"/>
    <col min="1805" max="1805" width="1.7109375" style="68" customWidth="1"/>
    <col min="1806" max="1806" width="11.28515625" style="68" bestFit="1" customWidth="1"/>
    <col min="1807" max="1807" width="1.7109375" style="68" customWidth="1"/>
    <col min="1808" max="1808" width="11.28515625" style="68" bestFit="1" customWidth="1"/>
    <col min="1809" max="1809" width="2" style="68" customWidth="1"/>
    <col min="1810" max="1810" width="11.28515625" style="68" bestFit="1" customWidth="1"/>
    <col min="1811" max="2048" width="8.85546875" style="68"/>
    <col min="2049" max="2049" width="40.42578125" style="68" customWidth="1"/>
    <col min="2050" max="2050" width="11.85546875" style="68" customWidth="1"/>
    <col min="2051" max="2051" width="1.7109375" style="68" customWidth="1"/>
    <col min="2052" max="2052" width="9.85546875" style="68" bestFit="1" customWidth="1"/>
    <col min="2053" max="2053" width="1.7109375" style="68" customWidth="1"/>
    <col min="2054" max="2054" width="9.5703125" style="68" bestFit="1" customWidth="1"/>
    <col min="2055" max="2055" width="1.7109375" style="68" customWidth="1"/>
    <col min="2056" max="2056" width="11.28515625" style="68" bestFit="1" customWidth="1"/>
    <col min="2057" max="2057" width="1.7109375" style="68" customWidth="1"/>
    <col min="2058" max="2058" width="11.28515625" style="68" bestFit="1" customWidth="1"/>
    <col min="2059" max="2059" width="1.7109375" style="68" customWidth="1"/>
    <col min="2060" max="2060" width="11.28515625" style="68" bestFit="1" customWidth="1"/>
    <col min="2061" max="2061" width="1.7109375" style="68" customWidth="1"/>
    <col min="2062" max="2062" width="11.28515625" style="68" bestFit="1" customWidth="1"/>
    <col min="2063" max="2063" width="1.7109375" style="68" customWidth="1"/>
    <col min="2064" max="2064" width="11.28515625" style="68" bestFit="1" customWidth="1"/>
    <col min="2065" max="2065" width="2" style="68" customWidth="1"/>
    <col min="2066" max="2066" width="11.28515625" style="68" bestFit="1" customWidth="1"/>
    <col min="2067" max="2304" width="8.85546875" style="68"/>
    <col min="2305" max="2305" width="40.42578125" style="68" customWidth="1"/>
    <col min="2306" max="2306" width="11.85546875" style="68" customWidth="1"/>
    <col min="2307" max="2307" width="1.7109375" style="68" customWidth="1"/>
    <col min="2308" max="2308" width="9.85546875" style="68" bestFit="1" customWidth="1"/>
    <col min="2309" max="2309" width="1.7109375" style="68" customWidth="1"/>
    <col min="2310" max="2310" width="9.5703125" style="68" bestFit="1" customWidth="1"/>
    <col min="2311" max="2311" width="1.7109375" style="68" customWidth="1"/>
    <col min="2312" max="2312" width="11.28515625" style="68" bestFit="1" customWidth="1"/>
    <col min="2313" max="2313" width="1.7109375" style="68" customWidth="1"/>
    <col min="2314" max="2314" width="11.28515625" style="68" bestFit="1" customWidth="1"/>
    <col min="2315" max="2315" width="1.7109375" style="68" customWidth="1"/>
    <col min="2316" max="2316" width="11.28515625" style="68" bestFit="1" customWidth="1"/>
    <col min="2317" max="2317" width="1.7109375" style="68" customWidth="1"/>
    <col min="2318" max="2318" width="11.28515625" style="68" bestFit="1" customWidth="1"/>
    <col min="2319" max="2319" width="1.7109375" style="68" customWidth="1"/>
    <col min="2320" max="2320" width="11.28515625" style="68" bestFit="1" customWidth="1"/>
    <col min="2321" max="2321" width="2" style="68" customWidth="1"/>
    <col min="2322" max="2322" width="11.28515625" style="68" bestFit="1" customWidth="1"/>
    <col min="2323" max="2560" width="8.85546875" style="68"/>
    <col min="2561" max="2561" width="40.42578125" style="68" customWidth="1"/>
    <col min="2562" max="2562" width="11.85546875" style="68" customWidth="1"/>
    <col min="2563" max="2563" width="1.7109375" style="68" customWidth="1"/>
    <col min="2564" max="2564" width="9.85546875" style="68" bestFit="1" customWidth="1"/>
    <col min="2565" max="2565" width="1.7109375" style="68" customWidth="1"/>
    <col min="2566" max="2566" width="9.5703125" style="68" bestFit="1" customWidth="1"/>
    <col min="2567" max="2567" width="1.7109375" style="68" customWidth="1"/>
    <col min="2568" max="2568" width="11.28515625" style="68" bestFit="1" customWidth="1"/>
    <col min="2569" max="2569" width="1.7109375" style="68" customWidth="1"/>
    <col min="2570" max="2570" width="11.28515625" style="68" bestFit="1" customWidth="1"/>
    <col min="2571" max="2571" width="1.7109375" style="68" customWidth="1"/>
    <col min="2572" max="2572" width="11.28515625" style="68" bestFit="1" customWidth="1"/>
    <col min="2573" max="2573" width="1.7109375" style="68" customWidth="1"/>
    <col min="2574" max="2574" width="11.28515625" style="68" bestFit="1" customWidth="1"/>
    <col min="2575" max="2575" width="1.7109375" style="68" customWidth="1"/>
    <col min="2576" max="2576" width="11.28515625" style="68" bestFit="1" customWidth="1"/>
    <col min="2577" max="2577" width="2" style="68" customWidth="1"/>
    <col min="2578" max="2578" width="11.28515625" style="68" bestFit="1" customWidth="1"/>
    <col min="2579" max="2816" width="8.85546875" style="68"/>
    <col min="2817" max="2817" width="40.42578125" style="68" customWidth="1"/>
    <col min="2818" max="2818" width="11.85546875" style="68" customWidth="1"/>
    <col min="2819" max="2819" width="1.7109375" style="68" customWidth="1"/>
    <col min="2820" max="2820" width="9.85546875" style="68" bestFit="1" customWidth="1"/>
    <col min="2821" max="2821" width="1.7109375" style="68" customWidth="1"/>
    <col min="2822" max="2822" width="9.5703125" style="68" bestFit="1" customWidth="1"/>
    <col min="2823" max="2823" width="1.7109375" style="68" customWidth="1"/>
    <col min="2824" max="2824" width="11.28515625" style="68" bestFit="1" customWidth="1"/>
    <col min="2825" max="2825" width="1.7109375" style="68" customWidth="1"/>
    <col min="2826" max="2826" width="11.28515625" style="68" bestFit="1" customWidth="1"/>
    <col min="2827" max="2827" width="1.7109375" style="68" customWidth="1"/>
    <col min="2828" max="2828" width="11.28515625" style="68" bestFit="1" customWidth="1"/>
    <col min="2829" max="2829" width="1.7109375" style="68" customWidth="1"/>
    <col min="2830" max="2830" width="11.28515625" style="68" bestFit="1" customWidth="1"/>
    <col min="2831" max="2831" width="1.7109375" style="68" customWidth="1"/>
    <col min="2832" max="2832" width="11.28515625" style="68" bestFit="1" customWidth="1"/>
    <col min="2833" max="2833" width="2" style="68" customWidth="1"/>
    <col min="2834" max="2834" width="11.28515625" style="68" bestFit="1" customWidth="1"/>
    <col min="2835" max="3072" width="8.85546875" style="68"/>
    <col min="3073" max="3073" width="40.42578125" style="68" customWidth="1"/>
    <col min="3074" max="3074" width="11.85546875" style="68" customWidth="1"/>
    <col min="3075" max="3075" width="1.7109375" style="68" customWidth="1"/>
    <col min="3076" max="3076" width="9.85546875" style="68" bestFit="1" customWidth="1"/>
    <col min="3077" max="3077" width="1.7109375" style="68" customWidth="1"/>
    <col min="3078" max="3078" width="9.5703125" style="68" bestFit="1" customWidth="1"/>
    <col min="3079" max="3079" width="1.7109375" style="68" customWidth="1"/>
    <col min="3080" max="3080" width="11.28515625" style="68" bestFit="1" customWidth="1"/>
    <col min="3081" max="3081" width="1.7109375" style="68" customWidth="1"/>
    <col min="3082" max="3082" width="11.28515625" style="68" bestFit="1" customWidth="1"/>
    <col min="3083" max="3083" width="1.7109375" style="68" customWidth="1"/>
    <col min="3084" max="3084" width="11.28515625" style="68" bestFit="1" customWidth="1"/>
    <col min="3085" max="3085" width="1.7109375" style="68" customWidth="1"/>
    <col min="3086" max="3086" width="11.28515625" style="68" bestFit="1" customWidth="1"/>
    <col min="3087" max="3087" width="1.7109375" style="68" customWidth="1"/>
    <col min="3088" max="3088" width="11.28515625" style="68" bestFit="1" customWidth="1"/>
    <col min="3089" max="3089" width="2" style="68" customWidth="1"/>
    <col min="3090" max="3090" width="11.28515625" style="68" bestFit="1" customWidth="1"/>
    <col min="3091" max="3328" width="8.85546875" style="68"/>
    <col min="3329" max="3329" width="40.42578125" style="68" customWidth="1"/>
    <col min="3330" max="3330" width="11.85546875" style="68" customWidth="1"/>
    <col min="3331" max="3331" width="1.7109375" style="68" customWidth="1"/>
    <col min="3332" max="3332" width="9.85546875" style="68" bestFit="1" customWidth="1"/>
    <col min="3333" max="3333" width="1.7109375" style="68" customWidth="1"/>
    <col min="3334" max="3334" width="9.5703125" style="68" bestFit="1" customWidth="1"/>
    <col min="3335" max="3335" width="1.7109375" style="68" customWidth="1"/>
    <col min="3336" max="3336" width="11.28515625" style="68" bestFit="1" customWidth="1"/>
    <col min="3337" max="3337" width="1.7109375" style="68" customWidth="1"/>
    <col min="3338" max="3338" width="11.28515625" style="68" bestFit="1" customWidth="1"/>
    <col min="3339" max="3339" width="1.7109375" style="68" customWidth="1"/>
    <col min="3340" max="3340" width="11.28515625" style="68" bestFit="1" customWidth="1"/>
    <col min="3341" max="3341" width="1.7109375" style="68" customWidth="1"/>
    <col min="3342" max="3342" width="11.28515625" style="68" bestFit="1" customWidth="1"/>
    <col min="3343" max="3343" width="1.7109375" style="68" customWidth="1"/>
    <col min="3344" max="3344" width="11.28515625" style="68" bestFit="1" customWidth="1"/>
    <col min="3345" max="3345" width="2" style="68" customWidth="1"/>
    <col min="3346" max="3346" width="11.28515625" style="68" bestFit="1" customWidth="1"/>
    <col min="3347" max="3584" width="8.85546875" style="68"/>
    <col min="3585" max="3585" width="40.42578125" style="68" customWidth="1"/>
    <col min="3586" max="3586" width="11.85546875" style="68" customWidth="1"/>
    <col min="3587" max="3587" width="1.7109375" style="68" customWidth="1"/>
    <col min="3588" max="3588" width="9.85546875" style="68" bestFit="1" customWidth="1"/>
    <col min="3589" max="3589" width="1.7109375" style="68" customWidth="1"/>
    <col min="3590" max="3590" width="9.5703125" style="68" bestFit="1" customWidth="1"/>
    <col min="3591" max="3591" width="1.7109375" style="68" customWidth="1"/>
    <col min="3592" max="3592" width="11.28515625" style="68" bestFit="1" customWidth="1"/>
    <col min="3593" max="3593" width="1.7109375" style="68" customWidth="1"/>
    <col min="3594" max="3594" width="11.28515625" style="68" bestFit="1" customWidth="1"/>
    <col min="3595" max="3595" width="1.7109375" style="68" customWidth="1"/>
    <col min="3596" max="3596" width="11.28515625" style="68" bestFit="1" customWidth="1"/>
    <col min="3597" max="3597" width="1.7109375" style="68" customWidth="1"/>
    <col min="3598" max="3598" width="11.28515625" style="68" bestFit="1" customWidth="1"/>
    <col min="3599" max="3599" width="1.7109375" style="68" customWidth="1"/>
    <col min="3600" max="3600" width="11.28515625" style="68" bestFit="1" customWidth="1"/>
    <col min="3601" max="3601" width="2" style="68" customWidth="1"/>
    <col min="3602" max="3602" width="11.28515625" style="68" bestFit="1" customWidth="1"/>
    <col min="3603" max="3840" width="8.85546875" style="68"/>
    <col min="3841" max="3841" width="40.42578125" style="68" customWidth="1"/>
    <col min="3842" max="3842" width="11.85546875" style="68" customWidth="1"/>
    <col min="3843" max="3843" width="1.7109375" style="68" customWidth="1"/>
    <col min="3844" max="3844" width="9.85546875" style="68" bestFit="1" customWidth="1"/>
    <col min="3845" max="3845" width="1.7109375" style="68" customWidth="1"/>
    <col min="3846" max="3846" width="9.5703125" style="68" bestFit="1" customWidth="1"/>
    <col min="3847" max="3847" width="1.7109375" style="68" customWidth="1"/>
    <col min="3848" max="3848" width="11.28515625" style="68" bestFit="1" customWidth="1"/>
    <col min="3849" max="3849" width="1.7109375" style="68" customWidth="1"/>
    <col min="3850" max="3850" width="11.28515625" style="68" bestFit="1" customWidth="1"/>
    <col min="3851" max="3851" width="1.7109375" style="68" customWidth="1"/>
    <col min="3852" max="3852" width="11.28515625" style="68" bestFit="1" customWidth="1"/>
    <col min="3853" max="3853" width="1.7109375" style="68" customWidth="1"/>
    <col min="3854" max="3854" width="11.28515625" style="68" bestFit="1" customWidth="1"/>
    <col min="3855" max="3855" width="1.7109375" style="68" customWidth="1"/>
    <col min="3856" max="3856" width="11.28515625" style="68" bestFit="1" customWidth="1"/>
    <col min="3857" max="3857" width="2" style="68" customWidth="1"/>
    <col min="3858" max="3858" width="11.28515625" style="68" bestFit="1" customWidth="1"/>
    <col min="3859" max="4096" width="8.85546875" style="68"/>
    <col min="4097" max="4097" width="40.42578125" style="68" customWidth="1"/>
    <col min="4098" max="4098" width="11.85546875" style="68" customWidth="1"/>
    <col min="4099" max="4099" width="1.7109375" style="68" customWidth="1"/>
    <col min="4100" max="4100" width="9.85546875" style="68" bestFit="1" customWidth="1"/>
    <col min="4101" max="4101" width="1.7109375" style="68" customWidth="1"/>
    <col min="4102" max="4102" width="9.5703125" style="68" bestFit="1" customWidth="1"/>
    <col min="4103" max="4103" width="1.7109375" style="68" customWidth="1"/>
    <col min="4104" max="4104" width="11.28515625" style="68" bestFit="1" customWidth="1"/>
    <col min="4105" max="4105" width="1.7109375" style="68" customWidth="1"/>
    <col min="4106" max="4106" width="11.28515625" style="68" bestFit="1" customWidth="1"/>
    <col min="4107" max="4107" width="1.7109375" style="68" customWidth="1"/>
    <col min="4108" max="4108" width="11.28515625" style="68" bestFit="1" customWidth="1"/>
    <col min="4109" max="4109" width="1.7109375" style="68" customWidth="1"/>
    <col min="4110" max="4110" width="11.28515625" style="68" bestFit="1" customWidth="1"/>
    <col min="4111" max="4111" width="1.7109375" style="68" customWidth="1"/>
    <col min="4112" max="4112" width="11.28515625" style="68" bestFit="1" customWidth="1"/>
    <col min="4113" max="4113" width="2" style="68" customWidth="1"/>
    <col min="4114" max="4114" width="11.28515625" style="68" bestFit="1" customWidth="1"/>
    <col min="4115" max="4352" width="8.85546875" style="68"/>
    <col min="4353" max="4353" width="40.42578125" style="68" customWidth="1"/>
    <col min="4354" max="4354" width="11.85546875" style="68" customWidth="1"/>
    <col min="4355" max="4355" width="1.7109375" style="68" customWidth="1"/>
    <col min="4356" max="4356" width="9.85546875" style="68" bestFit="1" customWidth="1"/>
    <col min="4357" max="4357" width="1.7109375" style="68" customWidth="1"/>
    <col min="4358" max="4358" width="9.5703125" style="68" bestFit="1" customWidth="1"/>
    <col min="4359" max="4359" width="1.7109375" style="68" customWidth="1"/>
    <col min="4360" max="4360" width="11.28515625" style="68" bestFit="1" customWidth="1"/>
    <col min="4361" max="4361" width="1.7109375" style="68" customWidth="1"/>
    <col min="4362" max="4362" width="11.28515625" style="68" bestFit="1" customWidth="1"/>
    <col min="4363" max="4363" width="1.7109375" style="68" customWidth="1"/>
    <col min="4364" max="4364" width="11.28515625" style="68" bestFit="1" customWidth="1"/>
    <col min="4365" max="4365" width="1.7109375" style="68" customWidth="1"/>
    <col min="4366" max="4366" width="11.28515625" style="68" bestFit="1" customWidth="1"/>
    <col min="4367" max="4367" width="1.7109375" style="68" customWidth="1"/>
    <col min="4368" max="4368" width="11.28515625" style="68" bestFit="1" customWidth="1"/>
    <col min="4369" max="4369" width="2" style="68" customWidth="1"/>
    <col min="4370" max="4370" width="11.28515625" style="68" bestFit="1" customWidth="1"/>
    <col min="4371" max="4608" width="8.85546875" style="68"/>
    <col min="4609" max="4609" width="40.42578125" style="68" customWidth="1"/>
    <col min="4610" max="4610" width="11.85546875" style="68" customWidth="1"/>
    <col min="4611" max="4611" width="1.7109375" style="68" customWidth="1"/>
    <col min="4612" max="4612" width="9.85546875" style="68" bestFit="1" customWidth="1"/>
    <col min="4613" max="4613" width="1.7109375" style="68" customWidth="1"/>
    <col min="4614" max="4614" width="9.5703125" style="68" bestFit="1" customWidth="1"/>
    <col min="4615" max="4615" width="1.7109375" style="68" customWidth="1"/>
    <col min="4616" max="4616" width="11.28515625" style="68" bestFit="1" customWidth="1"/>
    <col min="4617" max="4617" width="1.7109375" style="68" customWidth="1"/>
    <col min="4618" max="4618" width="11.28515625" style="68" bestFit="1" customWidth="1"/>
    <col min="4619" max="4619" width="1.7109375" style="68" customWidth="1"/>
    <col min="4620" max="4620" width="11.28515625" style="68" bestFit="1" customWidth="1"/>
    <col min="4621" max="4621" width="1.7109375" style="68" customWidth="1"/>
    <col min="4622" max="4622" width="11.28515625" style="68" bestFit="1" customWidth="1"/>
    <col min="4623" max="4623" width="1.7109375" style="68" customWidth="1"/>
    <col min="4624" max="4624" width="11.28515625" style="68" bestFit="1" customWidth="1"/>
    <col min="4625" max="4625" width="2" style="68" customWidth="1"/>
    <col min="4626" max="4626" width="11.28515625" style="68" bestFit="1" customWidth="1"/>
    <col min="4627" max="4864" width="8.85546875" style="68"/>
    <col min="4865" max="4865" width="40.42578125" style="68" customWidth="1"/>
    <col min="4866" max="4866" width="11.85546875" style="68" customWidth="1"/>
    <col min="4867" max="4867" width="1.7109375" style="68" customWidth="1"/>
    <col min="4868" max="4868" width="9.85546875" style="68" bestFit="1" customWidth="1"/>
    <col min="4869" max="4869" width="1.7109375" style="68" customWidth="1"/>
    <col min="4870" max="4870" width="9.5703125" style="68" bestFit="1" customWidth="1"/>
    <col min="4871" max="4871" width="1.7109375" style="68" customWidth="1"/>
    <col min="4872" max="4872" width="11.28515625" style="68" bestFit="1" customWidth="1"/>
    <col min="4873" max="4873" width="1.7109375" style="68" customWidth="1"/>
    <col min="4874" max="4874" width="11.28515625" style="68" bestFit="1" customWidth="1"/>
    <col min="4875" max="4875" width="1.7109375" style="68" customWidth="1"/>
    <col min="4876" max="4876" width="11.28515625" style="68" bestFit="1" customWidth="1"/>
    <col min="4877" max="4877" width="1.7109375" style="68" customWidth="1"/>
    <col min="4878" max="4878" width="11.28515625" style="68" bestFit="1" customWidth="1"/>
    <col min="4879" max="4879" width="1.7109375" style="68" customWidth="1"/>
    <col min="4880" max="4880" width="11.28515625" style="68" bestFit="1" customWidth="1"/>
    <col min="4881" max="4881" width="2" style="68" customWidth="1"/>
    <col min="4882" max="4882" width="11.28515625" style="68" bestFit="1" customWidth="1"/>
    <col min="4883" max="5120" width="8.85546875" style="68"/>
    <col min="5121" max="5121" width="40.42578125" style="68" customWidth="1"/>
    <col min="5122" max="5122" width="11.85546875" style="68" customWidth="1"/>
    <col min="5123" max="5123" width="1.7109375" style="68" customWidth="1"/>
    <col min="5124" max="5124" width="9.85546875" style="68" bestFit="1" customWidth="1"/>
    <col min="5125" max="5125" width="1.7109375" style="68" customWidth="1"/>
    <col min="5126" max="5126" width="9.5703125" style="68" bestFit="1" customWidth="1"/>
    <col min="5127" max="5127" width="1.7109375" style="68" customWidth="1"/>
    <col min="5128" max="5128" width="11.28515625" style="68" bestFit="1" customWidth="1"/>
    <col min="5129" max="5129" width="1.7109375" style="68" customWidth="1"/>
    <col min="5130" max="5130" width="11.28515625" style="68" bestFit="1" customWidth="1"/>
    <col min="5131" max="5131" width="1.7109375" style="68" customWidth="1"/>
    <col min="5132" max="5132" width="11.28515625" style="68" bestFit="1" customWidth="1"/>
    <col min="5133" max="5133" width="1.7109375" style="68" customWidth="1"/>
    <col min="5134" max="5134" width="11.28515625" style="68" bestFit="1" customWidth="1"/>
    <col min="5135" max="5135" width="1.7109375" style="68" customWidth="1"/>
    <col min="5136" max="5136" width="11.28515625" style="68" bestFit="1" customWidth="1"/>
    <col min="5137" max="5137" width="2" style="68" customWidth="1"/>
    <col min="5138" max="5138" width="11.28515625" style="68" bestFit="1" customWidth="1"/>
    <col min="5139" max="5376" width="8.85546875" style="68"/>
    <col min="5377" max="5377" width="40.42578125" style="68" customWidth="1"/>
    <col min="5378" max="5378" width="11.85546875" style="68" customWidth="1"/>
    <col min="5379" max="5379" width="1.7109375" style="68" customWidth="1"/>
    <col min="5380" max="5380" width="9.85546875" style="68" bestFit="1" customWidth="1"/>
    <col min="5381" max="5381" width="1.7109375" style="68" customWidth="1"/>
    <col min="5382" max="5382" width="9.5703125" style="68" bestFit="1" customWidth="1"/>
    <col min="5383" max="5383" width="1.7109375" style="68" customWidth="1"/>
    <col min="5384" max="5384" width="11.28515625" style="68" bestFit="1" customWidth="1"/>
    <col min="5385" max="5385" width="1.7109375" style="68" customWidth="1"/>
    <col min="5386" max="5386" width="11.28515625" style="68" bestFit="1" customWidth="1"/>
    <col min="5387" max="5387" width="1.7109375" style="68" customWidth="1"/>
    <col min="5388" max="5388" width="11.28515625" style="68" bestFit="1" customWidth="1"/>
    <col min="5389" max="5389" width="1.7109375" style="68" customWidth="1"/>
    <col min="5390" max="5390" width="11.28515625" style="68" bestFit="1" customWidth="1"/>
    <col min="5391" max="5391" width="1.7109375" style="68" customWidth="1"/>
    <col min="5392" max="5392" width="11.28515625" style="68" bestFit="1" customWidth="1"/>
    <col min="5393" max="5393" width="2" style="68" customWidth="1"/>
    <col min="5394" max="5394" width="11.28515625" style="68" bestFit="1" customWidth="1"/>
    <col min="5395" max="5632" width="8.85546875" style="68"/>
    <col min="5633" max="5633" width="40.42578125" style="68" customWidth="1"/>
    <col min="5634" max="5634" width="11.85546875" style="68" customWidth="1"/>
    <col min="5635" max="5635" width="1.7109375" style="68" customWidth="1"/>
    <col min="5636" max="5636" width="9.85546875" style="68" bestFit="1" customWidth="1"/>
    <col min="5637" max="5637" width="1.7109375" style="68" customWidth="1"/>
    <col min="5638" max="5638" width="9.5703125" style="68" bestFit="1" customWidth="1"/>
    <col min="5639" max="5639" width="1.7109375" style="68" customWidth="1"/>
    <col min="5640" max="5640" width="11.28515625" style="68" bestFit="1" customWidth="1"/>
    <col min="5641" max="5641" width="1.7109375" style="68" customWidth="1"/>
    <col min="5642" max="5642" width="11.28515625" style="68" bestFit="1" customWidth="1"/>
    <col min="5643" max="5643" width="1.7109375" style="68" customWidth="1"/>
    <col min="5644" max="5644" width="11.28515625" style="68" bestFit="1" customWidth="1"/>
    <col min="5645" max="5645" width="1.7109375" style="68" customWidth="1"/>
    <col min="5646" max="5646" width="11.28515625" style="68" bestFit="1" customWidth="1"/>
    <col min="5647" max="5647" width="1.7109375" style="68" customWidth="1"/>
    <col min="5648" max="5648" width="11.28515625" style="68" bestFit="1" customWidth="1"/>
    <col min="5649" max="5649" width="2" style="68" customWidth="1"/>
    <col min="5650" max="5650" width="11.28515625" style="68" bestFit="1" customWidth="1"/>
    <col min="5651" max="5888" width="8.85546875" style="68"/>
    <col min="5889" max="5889" width="40.42578125" style="68" customWidth="1"/>
    <col min="5890" max="5890" width="11.85546875" style="68" customWidth="1"/>
    <col min="5891" max="5891" width="1.7109375" style="68" customWidth="1"/>
    <col min="5892" max="5892" width="9.85546875" style="68" bestFit="1" customWidth="1"/>
    <col min="5893" max="5893" width="1.7109375" style="68" customWidth="1"/>
    <col min="5894" max="5894" width="9.5703125" style="68" bestFit="1" customWidth="1"/>
    <col min="5895" max="5895" width="1.7109375" style="68" customWidth="1"/>
    <col min="5896" max="5896" width="11.28515625" style="68" bestFit="1" customWidth="1"/>
    <col min="5897" max="5897" width="1.7109375" style="68" customWidth="1"/>
    <col min="5898" max="5898" width="11.28515625" style="68" bestFit="1" customWidth="1"/>
    <col min="5899" max="5899" width="1.7109375" style="68" customWidth="1"/>
    <col min="5900" max="5900" width="11.28515625" style="68" bestFit="1" customWidth="1"/>
    <col min="5901" max="5901" width="1.7109375" style="68" customWidth="1"/>
    <col min="5902" max="5902" width="11.28515625" style="68" bestFit="1" customWidth="1"/>
    <col min="5903" max="5903" width="1.7109375" style="68" customWidth="1"/>
    <col min="5904" max="5904" width="11.28515625" style="68" bestFit="1" customWidth="1"/>
    <col min="5905" max="5905" width="2" style="68" customWidth="1"/>
    <col min="5906" max="5906" width="11.28515625" style="68" bestFit="1" customWidth="1"/>
    <col min="5907" max="6144" width="8.85546875" style="68"/>
    <col min="6145" max="6145" width="40.42578125" style="68" customWidth="1"/>
    <col min="6146" max="6146" width="11.85546875" style="68" customWidth="1"/>
    <col min="6147" max="6147" width="1.7109375" style="68" customWidth="1"/>
    <col min="6148" max="6148" width="9.85546875" style="68" bestFit="1" customWidth="1"/>
    <col min="6149" max="6149" width="1.7109375" style="68" customWidth="1"/>
    <col min="6150" max="6150" width="9.5703125" style="68" bestFit="1" customWidth="1"/>
    <col min="6151" max="6151" width="1.7109375" style="68" customWidth="1"/>
    <col min="6152" max="6152" width="11.28515625" style="68" bestFit="1" customWidth="1"/>
    <col min="6153" max="6153" width="1.7109375" style="68" customWidth="1"/>
    <col min="6154" max="6154" width="11.28515625" style="68" bestFit="1" customWidth="1"/>
    <col min="6155" max="6155" width="1.7109375" style="68" customWidth="1"/>
    <col min="6156" max="6156" width="11.28515625" style="68" bestFit="1" customWidth="1"/>
    <col min="6157" max="6157" width="1.7109375" style="68" customWidth="1"/>
    <col min="6158" max="6158" width="11.28515625" style="68" bestFit="1" customWidth="1"/>
    <col min="6159" max="6159" width="1.7109375" style="68" customWidth="1"/>
    <col min="6160" max="6160" width="11.28515625" style="68" bestFit="1" customWidth="1"/>
    <col min="6161" max="6161" width="2" style="68" customWidth="1"/>
    <col min="6162" max="6162" width="11.28515625" style="68" bestFit="1" customWidth="1"/>
    <col min="6163" max="6400" width="8.85546875" style="68"/>
    <col min="6401" max="6401" width="40.42578125" style="68" customWidth="1"/>
    <col min="6402" max="6402" width="11.85546875" style="68" customWidth="1"/>
    <col min="6403" max="6403" width="1.7109375" style="68" customWidth="1"/>
    <col min="6404" max="6404" width="9.85546875" style="68" bestFit="1" customWidth="1"/>
    <col min="6405" max="6405" width="1.7109375" style="68" customWidth="1"/>
    <col min="6406" max="6406" width="9.5703125" style="68" bestFit="1" customWidth="1"/>
    <col min="6407" max="6407" width="1.7109375" style="68" customWidth="1"/>
    <col min="6408" max="6408" width="11.28515625" style="68" bestFit="1" customWidth="1"/>
    <col min="6409" max="6409" width="1.7109375" style="68" customWidth="1"/>
    <col min="6410" max="6410" width="11.28515625" style="68" bestFit="1" customWidth="1"/>
    <col min="6411" max="6411" width="1.7109375" style="68" customWidth="1"/>
    <col min="6412" max="6412" width="11.28515625" style="68" bestFit="1" customWidth="1"/>
    <col min="6413" max="6413" width="1.7109375" style="68" customWidth="1"/>
    <col min="6414" max="6414" width="11.28515625" style="68" bestFit="1" customWidth="1"/>
    <col min="6415" max="6415" width="1.7109375" style="68" customWidth="1"/>
    <col min="6416" max="6416" width="11.28515625" style="68" bestFit="1" customWidth="1"/>
    <col min="6417" max="6417" width="2" style="68" customWidth="1"/>
    <col min="6418" max="6418" width="11.28515625" style="68" bestFit="1" customWidth="1"/>
    <col min="6419" max="6656" width="8.85546875" style="68"/>
    <col min="6657" max="6657" width="40.42578125" style="68" customWidth="1"/>
    <col min="6658" max="6658" width="11.85546875" style="68" customWidth="1"/>
    <col min="6659" max="6659" width="1.7109375" style="68" customWidth="1"/>
    <col min="6660" max="6660" width="9.85546875" style="68" bestFit="1" customWidth="1"/>
    <col min="6661" max="6661" width="1.7109375" style="68" customWidth="1"/>
    <col min="6662" max="6662" width="9.5703125" style="68" bestFit="1" customWidth="1"/>
    <col min="6663" max="6663" width="1.7109375" style="68" customWidth="1"/>
    <col min="6664" max="6664" width="11.28515625" style="68" bestFit="1" customWidth="1"/>
    <col min="6665" max="6665" width="1.7109375" style="68" customWidth="1"/>
    <col min="6666" max="6666" width="11.28515625" style="68" bestFit="1" customWidth="1"/>
    <col min="6667" max="6667" width="1.7109375" style="68" customWidth="1"/>
    <col min="6668" max="6668" width="11.28515625" style="68" bestFit="1" customWidth="1"/>
    <col min="6669" max="6669" width="1.7109375" style="68" customWidth="1"/>
    <col min="6670" max="6670" width="11.28515625" style="68" bestFit="1" customWidth="1"/>
    <col min="6671" max="6671" width="1.7109375" style="68" customWidth="1"/>
    <col min="6672" max="6672" width="11.28515625" style="68" bestFit="1" customWidth="1"/>
    <col min="6673" max="6673" width="2" style="68" customWidth="1"/>
    <col min="6674" max="6674" width="11.28515625" style="68" bestFit="1" customWidth="1"/>
    <col min="6675" max="6912" width="8.85546875" style="68"/>
    <col min="6913" max="6913" width="40.42578125" style="68" customWidth="1"/>
    <col min="6914" max="6914" width="11.85546875" style="68" customWidth="1"/>
    <col min="6915" max="6915" width="1.7109375" style="68" customWidth="1"/>
    <col min="6916" max="6916" width="9.85546875" style="68" bestFit="1" customWidth="1"/>
    <col min="6917" max="6917" width="1.7109375" style="68" customWidth="1"/>
    <col min="6918" max="6918" width="9.5703125" style="68" bestFit="1" customWidth="1"/>
    <col min="6919" max="6919" width="1.7109375" style="68" customWidth="1"/>
    <col min="6920" max="6920" width="11.28515625" style="68" bestFit="1" customWidth="1"/>
    <col min="6921" max="6921" width="1.7109375" style="68" customWidth="1"/>
    <col min="6922" max="6922" width="11.28515625" style="68" bestFit="1" customWidth="1"/>
    <col min="6923" max="6923" width="1.7109375" style="68" customWidth="1"/>
    <col min="6924" max="6924" width="11.28515625" style="68" bestFit="1" customWidth="1"/>
    <col min="6925" max="6925" width="1.7109375" style="68" customWidth="1"/>
    <col min="6926" max="6926" width="11.28515625" style="68" bestFit="1" customWidth="1"/>
    <col min="6927" max="6927" width="1.7109375" style="68" customWidth="1"/>
    <col min="6928" max="6928" width="11.28515625" style="68" bestFit="1" customWidth="1"/>
    <col min="6929" max="6929" width="2" style="68" customWidth="1"/>
    <col min="6930" max="6930" width="11.28515625" style="68" bestFit="1" customWidth="1"/>
    <col min="6931" max="7168" width="8.85546875" style="68"/>
    <col min="7169" max="7169" width="40.42578125" style="68" customWidth="1"/>
    <col min="7170" max="7170" width="11.85546875" style="68" customWidth="1"/>
    <col min="7171" max="7171" width="1.7109375" style="68" customWidth="1"/>
    <col min="7172" max="7172" width="9.85546875" style="68" bestFit="1" customWidth="1"/>
    <col min="7173" max="7173" width="1.7109375" style="68" customWidth="1"/>
    <col min="7174" max="7174" width="9.5703125" style="68" bestFit="1" customWidth="1"/>
    <col min="7175" max="7175" width="1.7109375" style="68" customWidth="1"/>
    <col min="7176" max="7176" width="11.28515625" style="68" bestFit="1" customWidth="1"/>
    <col min="7177" max="7177" width="1.7109375" style="68" customWidth="1"/>
    <col min="7178" max="7178" width="11.28515625" style="68" bestFit="1" customWidth="1"/>
    <col min="7179" max="7179" width="1.7109375" style="68" customWidth="1"/>
    <col min="7180" max="7180" width="11.28515625" style="68" bestFit="1" customWidth="1"/>
    <col min="7181" max="7181" width="1.7109375" style="68" customWidth="1"/>
    <col min="7182" max="7182" width="11.28515625" style="68" bestFit="1" customWidth="1"/>
    <col min="7183" max="7183" width="1.7109375" style="68" customWidth="1"/>
    <col min="7184" max="7184" width="11.28515625" style="68" bestFit="1" customWidth="1"/>
    <col min="7185" max="7185" width="2" style="68" customWidth="1"/>
    <col min="7186" max="7186" width="11.28515625" style="68" bestFit="1" customWidth="1"/>
    <col min="7187" max="7424" width="8.85546875" style="68"/>
    <col min="7425" max="7425" width="40.42578125" style="68" customWidth="1"/>
    <col min="7426" max="7426" width="11.85546875" style="68" customWidth="1"/>
    <col min="7427" max="7427" width="1.7109375" style="68" customWidth="1"/>
    <col min="7428" max="7428" width="9.85546875" style="68" bestFit="1" customWidth="1"/>
    <col min="7429" max="7429" width="1.7109375" style="68" customWidth="1"/>
    <col min="7430" max="7430" width="9.5703125" style="68" bestFit="1" customWidth="1"/>
    <col min="7431" max="7431" width="1.7109375" style="68" customWidth="1"/>
    <col min="7432" max="7432" width="11.28515625" style="68" bestFit="1" customWidth="1"/>
    <col min="7433" max="7433" width="1.7109375" style="68" customWidth="1"/>
    <col min="7434" max="7434" width="11.28515625" style="68" bestFit="1" customWidth="1"/>
    <col min="7435" max="7435" width="1.7109375" style="68" customWidth="1"/>
    <col min="7436" max="7436" width="11.28515625" style="68" bestFit="1" customWidth="1"/>
    <col min="7437" max="7437" width="1.7109375" style="68" customWidth="1"/>
    <col min="7438" max="7438" width="11.28515625" style="68" bestFit="1" customWidth="1"/>
    <col min="7439" max="7439" width="1.7109375" style="68" customWidth="1"/>
    <col min="7440" max="7440" width="11.28515625" style="68" bestFit="1" customWidth="1"/>
    <col min="7441" max="7441" width="2" style="68" customWidth="1"/>
    <col min="7442" max="7442" width="11.28515625" style="68" bestFit="1" customWidth="1"/>
    <col min="7443" max="7680" width="8.85546875" style="68"/>
    <col min="7681" max="7681" width="40.42578125" style="68" customWidth="1"/>
    <col min="7682" max="7682" width="11.85546875" style="68" customWidth="1"/>
    <col min="7683" max="7683" width="1.7109375" style="68" customWidth="1"/>
    <col min="7684" max="7684" width="9.85546875" style="68" bestFit="1" customWidth="1"/>
    <col min="7685" max="7685" width="1.7109375" style="68" customWidth="1"/>
    <col min="7686" max="7686" width="9.5703125" style="68" bestFit="1" customWidth="1"/>
    <col min="7687" max="7687" width="1.7109375" style="68" customWidth="1"/>
    <col min="7688" max="7688" width="11.28515625" style="68" bestFit="1" customWidth="1"/>
    <col min="7689" max="7689" width="1.7109375" style="68" customWidth="1"/>
    <col min="7690" max="7690" width="11.28515625" style="68" bestFit="1" customWidth="1"/>
    <col min="7691" max="7691" width="1.7109375" style="68" customWidth="1"/>
    <col min="7692" max="7692" width="11.28515625" style="68" bestFit="1" customWidth="1"/>
    <col min="7693" max="7693" width="1.7109375" style="68" customWidth="1"/>
    <col min="7694" max="7694" width="11.28515625" style="68" bestFit="1" customWidth="1"/>
    <col min="7695" max="7695" width="1.7109375" style="68" customWidth="1"/>
    <col min="7696" max="7696" width="11.28515625" style="68" bestFit="1" customWidth="1"/>
    <col min="7697" max="7697" width="2" style="68" customWidth="1"/>
    <col min="7698" max="7698" width="11.28515625" style="68" bestFit="1" customWidth="1"/>
    <col min="7699" max="7936" width="8.85546875" style="68"/>
    <col min="7937" max="7937" width="40.42578125" style="68" customWidth="1"/>
    <col min="7938" max="7938" width="11.85546875" style="68" customWidth="1"/>
    <col min="7939" max="7939" width="1.7109375" style="68" customWidth="1"/>
    <col min="7940" max="7940" width="9.85546875" style="68" bestFit="1" customWidth="1"/>
    <col min="7941" max="7941" width="1.7109375" style="68" customWidth="1"/>
    <col min="7942" max="7942" width="9.5703125" style="68" bestFit="1" customWidth="1"/>
    <col min="7943" max="7943" width="1.7109375" style="68" customWidth="1"/>
    <col min="7944" max="7944" width="11.28515625" style="68" bestFit="1" customWidth="1"/>
    <col min="7945" max="7945" width="1.7109375" style="68" customWidth="1"/>
    <col min="7946" max="7946" width="11.28515625" style="68" bestFit="1" customWidth="1"/>
    <col min="7947" max="7947" width="1.7109375" style="68" customWidth="1"/>
    <col min="7948" max="7948" width="11.28515625" style="68" bestFit="1" customWidth="1"/>
    <col min="7949" max="7949" width="1.7109375" style="68" customWidth="1"/>
    <col min="7950" max="7950" width="11.28515625" style="68" bestFit="1" customWidth="1"/>
    <col min="7951" max="7951" width="1.7109375" style="68" customWidth="1"/>
    <col min="7952" max="7952" width="11.28515625" style="68" bestFit="1" customWidth="1"/>
    <col min="7953" max="7953" width="2" style="68" customWidth="1"/>
    <col min="7954" max="7954" width="11.28515625" style="68" bestFit="1" customWidth="1"/>
    <col min="7955" max="8192" width="8.85546875" style="68"/>
    <col min="8193" max="8193" width="40.42578125" style="68" customWidth="1"/>
    <col min="8194" max="8194" width="11.85546875" style="68" customWidth="1"/>
    <col min="8195" max="8195" width="1.7109375" style="68" customWidth="1"/>
    <col min="8196" max="8196" width="9.85546875" style="68" bestFit="1" customWidth="1"/>
    <col min="8197" max="8197" width="1.7109375" style="68" customWidth="1"/>
    <col min="8198" max="8198" width="9.5703125" style="68" bestFit="1" customWidth="1"/>
    <col min="8199" max="8199" width="1.7109375" style="68" customWidth="1"/>
    <col min="8200" max="8200" width="11.28515625" style="68" bestFit="1" customWidth="1"/>
    <col min="8201" max="8201" width="1.7109375" style="68" customWidth="1"/>
    <col min="8202" max="8202" width="11.28515625" style="68" bestFit="1" customWidth="1"/>
    <col min="8203" max="8203" width="1.7109375" style="68" customWidth="1"/>
    <col min="8204" max="8204" width="11.28515625" style="68" bestFit="1" customWidth="1"/>
    <col min="8205" max="8205" width="1.7109375" style="68" customWidth="1"/>
    <col min="8206" max="8206" width="11.28515625" style="68" bestFit="1" customWidth="1"/>
    <col min="8207" max="8207" width="1.7109375" style="68" customWidth="1"/>
    <col min="8208" max="8208" width="11.28515625" style="68" bestFit="1" customWidth="1"/>
    <col min="8209" max="8209" width="2" style="68" customWidth="1"/>
    <col min="8210" max="8210" width="11.28515625" style="68" bestFit="1" customWidth="1"/>
    <col min="8211" max="8448" width="8.85546875" style="68"/>
    <col min="8449" max="8449" width="40.42578125" style="68" customWidth="1"/>
    <col min="8450" max="8450" width="11.85546875" style="68" customWidth="1"/>
    <col min="8451" max="8451" width="1.7109375" style="68" customWidth="1"/>
    <col min="8452" max="8452" width="9.85546875" style="68" bestFit="1" customWidth="1"/>
    <col min="8453" max="8453" width="1.7109375" style="68" customWidth="1"/>
    <col min="8454" max="8454" width="9.5703125" style="68" bestFit="1" customWidth="1"/>
    <col min="8455" max="8455" width="1.7109375" style="68" customWidth="1"/>
    <col min="8456" max="8456" width="11.28515625" style="68" bestFit="1" customWidth="1"/>
    <col min="8457" max="8457" width="1.7109375" style="68" customWidth="1"/>
    <col min="8458" max="8458" width="11.28515625" style="68" bestFit="1" customWidth="1"/>
    <col min="8459" max="8459" width="1.7109375" style="68" customWidth="1"/>
    <col min="8460" max="8460" width="11.28515625" style="68" bestFit="1" customWidth="1"/>
    <col min="8461" max="8461" width="1.7109375" style="68" customWidth="1"/>
    <col min="8462" max="8462" width="11.28515625" style="68" bestFit="1" customWidth="1"/>
    <col min="8463" max="8463" width="1.7109375" style="68" customWidth="1"/>
    <col min="8464" max="8464" width="11.28515625" style="68" bestFit="1" customWidth="1"/>
    <col min="8465" max="8465" width="2" style="68" customWidth="1"/>
    <col min="8466" max="8466" width="11.28515625" style="68" bestFit="1" customWidth="1"/>
    <col min="8467" max="8704" width="8.85546875" style="68"/>
    <col min="8705" max="8705" width="40.42578125" style="68" customWidth="1"/>
    <col min="8706" max="8706" width="11.85546875" style="68" customWidth="1"/>
    <col min="8707" max="8707" width="1.7109375" style="68" customWidth="1"/>
    <col min="8708" max="8708" width="9.85546875" style="68" bestFit="1" customWidth="1"/>
    <col min="8709" max="8709" width="1.7109375" style="68" customWidth="1"/>
    <col min="8710" max="8710" width="9.5703125" style="68" bestFit="1" customWidth="1"/>
    <col min="8711" max="8711" width="1.7109375" style="68" customWidth="1"/>
    <col min="8712" max="8712" width="11.28515625" style="68" bestFit="1" customWidth="1"/>
    <col min="8713" max="8713" width="1.7109375" style="68" customWidth="1"/>
    <col min="8714" max="8714" width="11.28515625" style="68" bestFit="1" customWidth="1"/>
    <col min="8715" max="8715" width="1.7109375" style="68" customWidth="1"/>
    <col min="8716" max="8716" width="11.28515625" style="68" bestFit="1" customWidth="1"/>
    <col min="8717" max="8717" width="1.7109375" style="68" customWidth="1"/>
    <col min="8718" max="8718" width="11.28515625" style="68" bestFit="1" customWidth="1"/>
    <col min="8719" max="8719" width="1.7109375" style="68" customWidth="1"/>
    <col min="8720" max="8720" width="11.28515625" style="68" bestFit="1" customWidth="1"/>
    <col min="8721" max="8721" width="2" style="68" customWidth="1"/>
    <col min="8722" max="8722" width="11.28515625" style="68" bestFit="1" customWidth="1"/>
    <col min="8723" max="8960" width="8.85546875" style="68"/>
    <col min="8961" max="8961" width="40.42578125" style="68" customWidth="1"/>
    <col min="8962" max="8962" width="11.85546875" style="68" customWidth="1"/>
    <col min="8963" max="8963" width="1.7109375" style="68" customWidth="1"/>
    <col min="8964" max="8964" width="9.85546875" style="68" bestFit="1" customWidth="1"/>
    <col min="8965" max="8965" width="1.7109375" style="68" customWidth="1"/>
    <col min="8966" max="8966" width="9.5703125" style="68" bestFit="1" customWidth="1"/>
    <col min="8967" max="8967" width="1.7109375" style="68" customWidth="1"/>
    <col min="8968" max="8968" width="11.28515625" style="68" bestFit="1" customWidth="1"/>
    <col min="8969" max="8969" width="1.7109375" style="68" customWidth="1"/>
    <col min="8970" max="8970" width="11.28515625" style="68" bestFit="1" customWidth="1"/>
    <col min="8971" max="8971" width="1.7109375" style="68" customWidth="1"/>
    <col min="8972" max="8972" width="11.28515625" style="68" bestFit="1" customWidth="1"/>
    <col min="8973" max="8973" width="1.7109375" style="68" customWidth="1"/>
    <col min="8974" max="8974" width="11.28515625" style="68" bestFit="1" customWidth="1"/>
    <col min="8975" max="8975" width="1.7109375" style="68" customWidth="1"/>
    <col min="8976" max="8976" width="11.28515625" style="68" bestFit="1" customWidth="1"/>
    <col min="8977" max="8977" width="2" style="68" customWidth="1"/>
    <col min="8978" max="8978" width="11.28515625" style="68" bestFit="1" customWidth="1"/>
    <col min="8979" max="9216" width="8.85546875" style="68"/>
    <col min="9217" max="9217" width="40.42578125" style="68" customWidth="1"/>
    <col min="9218" max="9218" width="11.85546875" style="68" customWidth="1"/>
    <col min="9219" max="9219" width="1.7109375" style="68" customWidth="1"/>
    <col min="9220" max="9220" width="9.85546875" style="68" bestFit="1" customWidth="1"/>
    <col min="9221" max="9221" width="1.7109375" style="68" customWidth="1"/>
    <col min="9222" max="9222" width="9.5703125" style="68" bestFit="1" customWidth="1"/>
    <col min="9223" max="9223" width="1.7109375" style="68" customWidth="1"/>
    <col min="9224" max="9224" width="11.28515625" style="68" bestFit="1" customWidth="1"/>
    <col min="9225" max="9225" width="1.7109375" style="68" customWidth="1"/>
    <col min="9226" max="9226" width="11.28515625" style="68" bestFit="1" customWidth="1"/>
    <col min="9227" max="9227" width="1.7109375" style="68" customWidth="1"/>
    <col min="9228" max="9228" width="11.28515625" style="68" bestFit="1" customWidth="1"/>
    <col min="9229" max="9229" width="1.7109375" style="68" customWidth="1"/>
    <col min="9230" max="9230" width="11.28515625" style="68" bestFit="1" customWidth="1"/>
    <col min="9231" max="9231" width="1.7109375" style="68" customWidth="1"/>
    <col min="9232" max="9232" width="11.28515625" style="68" bestFit="1" customWidth="1"/>
    <col min="9233" max="9233" width="2" style="68" customWidth="1"/>
    <col min="9234" max="9234" width="11.28515625" style="68" bestFit="1" customWidth="1"/>
    <col min="9235" max="9472" width="8.85546875" style="68"/>
    <col min="9473" max="9473" width="40.42578125" style="68" customWidth="1"/>
    <col min="9474" max="9474" width="11.85546875" style="68" customWidth="1"/>
    <col min="9475" max="9475" width="1.7109375" style="68" customWidth="1"/>
    <col min="9476" max="9476" width="9.85546875" style="68" bestFit="1" customWidth="1"/>
    <col min="9477" max="9477" width="1.7109375" style="68" customWidth="1"/>
    <col min="9478" max="9478" width="9.5703125" style="68" bestFit="1" customWidth="1"/>
    <col min="9479" max="9479" width="1.7109375" style="68" customWidth="1"/>
    <col min="9480" max="9480" width="11.28515625" style="68" bestFit="1" customWidth="1"/>
    <col min="9481" max="9481" width="1.7109375" style="68" customWidth="1"/>
    <col min="9482" max="9482" width="11.28515625" style="68" bestFit="1" customWidth="1"/>
    <col min="9483" max="9483" width="1.7109375" style="68" customWidth="1"/>
    <col min="9484" max="9484" width="11.28515625" style="68" bestFit="1" customWidth="1"/>
    <col min="9485" max="9485" width="1.7109375" style="68" customWidth="1"/>
    <col min="9486" max="9486" width="11.28515625" style="68" bestFit="1" customWidth="1"/>
    <col min="9487" max="9487" width="1.7109375" style="68" customWidth="1"/>
    <col min="9488" max="9488" width="11.28515625" style="68" bestFit="1" customWidth="1"/>
    <col min="9489" max="9489" width="2" style="68" customWidth="1"/>
    <col min="9490" max="9490" width="11.28515625" style="68" bestFit="1" customWidth="1"/>
    <col min="9491" max="9728" width="8.85546875" style="68"/>
    <col min="9729" max="9729" width="40.42578125" style="68" customWidth="1"/>
    <col min="9730" max="9730" width="11.85546875" style="68" customWidth="1"/>
    <col min="9731" max="9731" width="1.7109375" style="68" customWidth="1"/>
    <col min="9732" max="9732" width="9.85546875" style="68" bestFit="1" customWidth="1"/>
    <col min="9733" max="9733" width="1.7109375" style="68" customWidth="1"/>
    <col min="9734" max="9734" width="9.5703125" style="68" bestFit="1" customWidth="1"/>
    <col min="9735" max="9735" width="1.7109375" style="68" customWidth="1"/>
    <col min="9736" max="9736" width="11.28515625" style="68" bestFit="1" customWidth="1"/>
    <col min="9737" max="9737" width="1.7109375" style="68" customWidth="1"/>
    <col min="9738" max="9738" width="11.28515625" style="68" bestFit="1" customWidth="1"/>
    <col min="9739" max="9739" width="1.7109375" style="68" customWidth="1"/>
    <col min="9740" max="9740" width="11.28515625" style="68" bestFit="1" customWidth="1"/>
    <col min="9741" max="9741" width="1.7109375" style="68" customWidth="1"/>
    <col min="9742" max="9742" width="11.28515625" style="68" bestFit="1" customWidth="1"/>
    <col min="9743" max="9743" width="1.7109375" style="68" customWidth="1"/>
    <col min="9744" max="9744" width="11.28515625" style="68" bestFit="1" customWidth="1"/>
    <col min="9745" max="9745" width="2" style="68" customWidth="1"/>
    <col min="9746" max="9746" width="11.28515625" style="68" bestFit="1" customWidth="1"/>
    <col min="9747" max="9984" width="8.85546875" style="68"/>
    <col min="9985" max="9985" width="40.42578125" style="68" customWidth="1"/>
    <col min="9986" max="9986" width="11.85546875" style="68" customWidth="1"/>
    <col min="9987" max="9987" width="1.7109375" style="68" customWidth="1"/>
    <col min="9988" max="9988" width="9.85546875" style="68" bestFit="1" customWidth="1"/>
    <col min="9989" max="9989" width="1.7109375" style="68" customWidth="1"/>
    <col min="9990" max="9990" width="9.5703125" style="68" bestFit="1" customWidth="1"/>
    <col min="9991" max="9991" width="1.7109375" style="68" customWidth="1"/>
    <col min="9992" max="9992" width="11.28515625" style="68" bestFit="1" customWidth="1"/>
    <col min="9993" max="9993" width="1.7109375" style="68" customWidth="1"/>
    <col min="9994" max="9994" width="11.28515625" style="68" bestFit="1" customWidth="1"/>
    <col min="9995" max="9995" width="1.7109375" style="68" customWidth="1"/>
    <col min="9996" max="9996" width="11.28515625" style="68" bestFit="1" customWidth="1"/>
    <col min="9997" max="9997" width="1.7109375" style="68" customWidth="1"/>
    <col min="9998" max="9998" width="11.28515625" style="68" bestFit="1" customWidth="1"/>
    <col min="9999" max="9999" width="1.7109375" style="68" customWidth="1"/>
    <col min="10000" max="10000" width="11.28515625" style="68" bestFit="1" customWidth="1"/>
    <col min="10001" max="10001" width="2" style="68" customWidth="1"/>
    <col min="10002" max="10002" width="11.28515625" style="68" bestFit="1" customWidth="1"/>
    <col min="10003" max="10240" width="8.85546875" style="68"/>
    <col min="10241" max="10241" width="40.42578125" style="68" customWidth="1"/>
    <col min="10242" max="10242" width="11.85546875" style="68" customWidth="1"/>
    <col min="10243" max="10243" width="1.7109375" style="68" customWidth="1"/>
    <col min="10244" max="10244" width="9.85546875" style="68" bestFit="1" customWidth="1"/>
    <col min="10245" max="10245" width="1.7109375" style="68" customWidth="1"/>
    <col min="10246" max="10246" width="9.5703125" style="68" bestFit="1" customWidth="1"/>
    <col min="10247" max="10247" width="1.7109375" style="68" customWidth="1"/>
    <col min="10248" max="10248" width="11.28515625" style="68" bestFit="1" customWidth="1"/>
    <col min="10249" max="10249" width="1.7109375" style="68" customWidth="1"/>
    <col min="10250" max="10250" width="11.28515625" style="68" bestFit="1" customWidth="1"/>
    <col min="10251" max="10251" width="1.7109375" style="68" customWidth="1"/>
    <col min="10252" max="10252" width="11.28515625" style="68" bestFit="1" customWidth="1"/>
    <col min="10253" max="10253" width="1.7109375" style="68" customWidth="1"/>
    <col min="10254" max="10254" width="11.28515625" style="68" bestFit="1" customWidth="1"/>
    <col min="10255" max="10255" width="1.7109375" style="68" customWidth="1"/>
    <col min="10256" max="10256" width="11.28515625" style="68" bestFit="1" customWidth="1"/>
    <col min="10257" max="10257" width="2" style="68" customWidth="1"/>
    <col min="10258" max="10258" width="11.28515625" style="68" bestFit="1" customWidth="1"/>
    <col min="10259" max="10496" width="8.85546875" style="68"/>
    <col min="10497" max="10497" width="40.42578125" style="68" customWidth="1"/>
    <col min="10498" max="10498" width="11.85546875" style="68" customWidth="1"/>
    <col min="10499" max="10499" width="1.7109375" style="68" customWidth="1"/>
    <col min="10500" max="10500" width="9.85546875" style="68" bestFit="1" customWidth="1"/>
    <col min="10501" max="10501" width="1.7109375" style="68" customWidth="1"/>
    <col min="10502" max="10502" width="9.5703125" style="68" bestFit="1" customWidth="1"/>
    <col min="10503" max="10503" width="1.7109375" style="68" customWidth="1"/>
    <col min="10504" max="10504" width="11.28515625" style="68" bestFit="1" customWidth="1"/>
    <col min="10505" max="10505" width="1.7109375" style="68" customWidth="1"/>
    <col min="10506" max="10506" width="11.28515625" style="68" bestFit="1" customWidth="1"/>
    <col min="10507" max="10507" width="1.7109375" style="68" customWidth="1"/>
    <col min="10508" max="10508" width="11.28515625" style="68" bestFit="1" customWidth="1"/>
    <col min="10509" max="10509" width="1.7109375" style="68" customWidth="1"/>
    <col min="10510" max="10510" width="11.28515625" style="68" bestFit="1" customWidth="1"/>
    <col min="10511" max="10511" width="1.7109375" style="68" customWidth="1"/>
    <col min="10512" max="10512" width="11.28515625" style="68" bestFit="1" customWidth="1"/>
    <col min="10513" max="10513" width="2" style="68" customWidth="1"/>
    <col min="10514" max="10514" width="11.28515625" style="68" bestFit="1" customWidth="1"/>
    <col min="10515" max="10752" width="8.85546875" style="68"/>
    <col min="10753" max="10753" width="40.42578125" style="68" customWidth="1"/>
    <col min="10754" max="10754" width="11.85546875" style="68" customWidth="1"/>
    <col min="10755" max="10755" width="1.7109375" style="68" customWidth="1"/>
    <col min="10756" max="10756" width="9.85546875" style="68" bestFit="1" customWidth="1"/>
    <col min="10757" max="10757" width="1.7109375" style="68" customWidth="1"/>
    <col min="10758" max="10758" width="9.5703125" style="68" bestFit="1" customWidth="1"/>
    <col min="10759" max="10759" width="1.7109375" style="68" customWidth="1"/>
    <col min="10760" max="10760" width="11.28515625" style="68" bestFit="1" customWidth="1"/>
    <col min="10761" max="10761" width="1.7109375" style="68" customWidth="1"/>
    <col min="10762" max="10762" width="11.28515625" style="68" bestFit="1" customWidth="1"/>
    <col min="10763" max="10763" width="1.7109375" style="68" customWidth="1"/>
    <col min="10764" max="10764" width="11.28515625" style="68" bestFit="1" customWidth="1"/>
    <col min="10765" max="10765" width="1.7109375" style="68" customWidth="1"/>
    <col min="10766" max="10766" width="11.28515625" style="68" bestFit="1" customWidth="1"/>
    <col min="10767" max="10767" width="1.7109375" style="68" customWidth="1"/>
    <col min="10768" max="10768" width="11.28515625" style="68" bestFit="1" customWidth="1"/>
    <col min="10769" max="10769" width="2" style="68" customWidth="1"/>
    <col min="10770" max="10770" width="11.28515625" style="68" bestFit="1" customWidth="1"/>
    <col min="10771" max="11008" width="8.85546875" style="68"/>
    <col min="11009" max="11009" width="40.42578125" style="68" customWidth="1"/>
    <col min="11010" max="11010" width="11.85546875" style="68" customWidth="1"/>
    <col min="11011" max="11011" width="1.7109375" style="68" customWidth="1"/>
    <col min="11012" max="11012" width="9.85546875" style="68" bestFit="1" customWidth="1"/>
    <col min="11013" max="11013" width="1.7109375" style="68" customWidth="1"/>
    <col min="11014" max="11014" width="9.5703125" style="68" bestFit="1" customWidth="1"/>
    <col min="11015" max="11015" width="1.7109375" style="68" customWidth="1"/>
    <col min="11016" max="11016" width="11.28515625" style="68" bestFit="1" customWidth="1"/>
    <col min="11017" max="11017" width="1.7109375" style="68" customWidth="1"/>
    <col min="11018" max="11018" width="11.28515625" style="68" bestFit="1" customWidth="1"/>
    <col min="11019" max="11019" width="1.7109375" style="68" customWidth="1"/>
    <col min="11020" max="11020" width="11.28515625" style="68" bestFit="1" customWidth="1"/>
    <col min="11021" max="11021" width="1.7109375" style="68" customWidth="1"/>
    <col min="11022" max="11022" width="11.28515625" style="68" bestFit="1" customWidth="1"/>
    <col min="11023" max="11023" width="1.7109375" style="68" customWidth="1"/>
    <col min="11024" max="11024" width="11.28515625" style="68" bestFit="1" customWidth="1"/>
    <col min="11025" max="11025" width="2" style="68" customWidth="1"/>
    <col min="11026" max="11026" width="11.28515625" style="68" bestFit="1" customWidth="1"/>
    <col min="11027" max="11264" width="8.85546875" style="68"/>
    <col min="11265" max="11265" width="40.42578125" style="68" customWidth="1"/>
    <col min="11266" max="11266" width="11.85546875" style="68" customWidth="1"/>
    <col min="11267" max="11267" width="1.7109375" style="68" customWidth="1"/>
    <col min="11268" max="11268" width="9.85546875" style="68" bestFit="1" customWidth="1"/>
    <col min="11269" max="11269" width="1.7109375" style="68" customWidth="1"/>
    <col min="11270" max="11270" width="9.5703125" style="68" bestFit="1" customWidth="1"/>
    <col min="11271" max="11271" width="1.7109375" style="68" customWidth="1"/>
    <col min="11272" max="11272" width="11.28515625" style="68" bestFit="1" customWidth="1"/>
    <col min="11273" max="11273" width="1.7109375" style="68" customWidth="1"/>
    <col min="11274" max="11274" width="11.28515625" style="68" bestFit="1" customWidth="1"/>
    <col min="11275" max="11275" width="1.7109375" style="68" customWidth="1"/>
    <col min="11276" max="11276" width="11.28515625" style="68" bestFit="1" customWidth="1"/>
    <col min="11277" max="11277" width="1.7109375" style="68" customWidth="1"/>
    <col min="11278" max="11278" width="11.28515625" style="68" bestFit="1" customWidth="1"/>
    <col min="11279" max="11279" width="1.7109375" style="68" customWidth="1"/>
    <col min="11280" max="11280" width="11.28515625" style="68" bestFit="1" customWidth="1"/>
    <col min="11281" max="11281" width="2" style="68" customWidth="1"/>
    <col min="11282" max="11282" width="11.28515625" style="68" bestFit="1" customWidth="1"/>
    <col min="11283" max="11520" width="8.85546875" style="68"/>
    <col min="11521" max="11521" width="40.42578125" style="68" customWidth="1"/>
    <col min="11522" max="11522" width="11.85546875" style="68" customWidth="1"/>
    <col min="11523" max="11523" width="1.7109375" style="68" customWidth="1"/>
    <col min="11524" max="11524" width="9.85546875" style="68" bestFit="1" customWidth="1"/>
    <col min="11525" max="11525" width="1.7109375" style="68" customWidth="1"/>
    <col min="11526" max="11526" width="9.5703125" style="68" bestFit="1" customWidth="1"/>
    <col min="11527" max="11527" width="1.7109375" style="68" customWidth="1"/>
    <col min="11528" max="11528" width="11.28515625" style="68" bestFit="1" customWidth="1"/>
    <col min="11529" max="11529" width="1.7109375" style="68" customWidth="1"/>
    <col min="11530" max="11530" width="11.28515625" style="68" bestFit="1" customWidth="1"/>
    <col min="11531" max="11531" width="1.7109375" style="68" customWidth="1"/>
    <col min="11532" max="11532" width="11.28515625" style="68" bestFit="1" customWidth="1"/>
    <col min="11533" max="11533" width="1.7109375" style="68" customWidth="1"/>
    <col min="11534" max="11534" width="11.28515625" style="68" bestFit="1" customWidth="1"/>
    <col min="11535" max="11535" width="1.7109375" style="68" customWidth="1"/>
    <col min="11536" max="11536" width="11.28515625" style="68" bestFit="1" customWidth="1"/>
    <col min="11537" max="11537" width="2" style="68" customWidth="1"/>
    <col min="11538" max="11538" width="11.28515625" style="68" bestFit="1" customWidth="1"/>
    <col min="11539" max="11776" width="8.85546875" style="68"/>
    <col min="11777" max="11777" width="40.42578125" style="68" customWidth="1"/>
    <col min="11778" max="11778" width="11.85546875" style="68" customWidth="1"/>
    <col min="11779" max="11779" width="1.7109375" style="68" customWidth="1"/>
    <col min="11780" max="11780" width="9.85546875" style="68" bestFit="1" customWidth="1"/>
    <col min="11781" max="11781" width="1.7109375" style="68" customWidth="1"/>
    <col min="11782" max="11782" width="9.5703125" style="68" bestFit="1" customWidth="1"/>
    <col min="11783" max="11783" width="1.7109375" style="68" customWidth="1"/>
    <col min="11784" max="11784" width="11.28515625" style="68" bestFit="1" customWidth="1"/>
    <col min="11785" max="11785" width="1.7109375" style="68" customWidth="1"/>
    <col min="11786" max="11786" width="11.28515625" style="68" bestFit="1" customWidth="1"/>
    <col min="11787" max="11787" width="1.7109375" style="68" customWidth="1"/>
    <col min="11788" max="11788" width="11.28515625" style="68" bestFit="1" customWidth="1"/>
    <col min="11789" max="11789" width="1.7109375" style="68" customWidth="1"/>
    <col min="11790" max="11790" width="11.28515625" style="68" bestFit="1" customWidth="1"/>
    <col min="11791" max="11791" width="1.7109375" style="68" customWidth="1"/>
    <col min="11792" max="11792" width="11.28515625" style="68" bestFit="1" customWidth="1"/>
    <col min="11793" max="11793" width="2" style="68" customWidth="1"/>
    <col min="11794" max="11794" width="11.28515625" style="68" bestFit="1" customWidth="1"/>
    <col min="11795" max="12032" width="8.85546875" style="68"/>
    <col min="12033" max="12033" width="40.42578125" style="68" customWidth="1"/>
    <col min="12034" max="12034" width="11.85546875" style="68" customWidth="1"/>
    <col min="12035" max="12035" width="1.7109375" style="68" customWidth="1"/>
    <col min="12036" max="12036" width="9.85546875" style="68" bestFit="1" customWidth="1"/>
    <col min="12037" max="12037" width="1.7109375" style="68" customWidth="1"/>
    <col min="12038" max="12038" width="9.5703125" style="68" bestFit="1" customWidth="1"/>
    <col min="12039" max="12039" width="1.7109375" style="68" customWidth="1"/>
    <col min="12040" max="12040" width="11.28515625" style="68" bestFit="1" customWidth="1"/>
    <col min="12041" max="12041" width="1.7109375" style="68" customWidth="1"/>
    <col min="12042" max="12042" width="11.28515625" style="68" bestFit="1" customWidth="1"/>
    <col min="12043" max="12043" width="1.7109375" style="68" customWidth="1"/>
    <col min="12044" max="12044" width="11.28515625" style="68" bestFit="1" customWidth="1"/>
    <col min="12045" max="12045" width="1.7109375" style="68" customWidth="1"/>
    <col min="12046" max="12046" width="11.28515625" style="68" bestFit="1" customWidth="1"/>
    <col min="12047" max="12047" width="1.7109375" style="68" customWidth="1"/>
    <col min="12048" max="12048" width="11.28515625" style="68" bestFit="1" customWidth="1"/>
    <col min="12049" max="12049" width="2" style="68" customWidth="1"/>
    <col min="12050" max="12050" width="11.28515625" style="68" bestFit="1" customWidth="1"/>
    <col min="12051" max="12288" width="8.85546875" style="68"/>
    <col min="12289" max="12289" width="40.42578125" style="68" customWidth="1"/>
    <col min="12290" max="12290" width="11.85546875" style="68" customWidth="1"/>
    <col min="12291" max="12291" width="1.7109375" style="68" customWidth="1"/>
    <col min="12292" max="12292" width="9.85546875" style="68" bestFit="1" customWidth="1"/>
    <col min="12293" max="12293" width="1.7109375" style="68" customWidth="1"/>
    <col min="12294" max="12294" width="9.5703125" style="68" bestFit="1" customWidth="1"/>
    <col min="12295" max="12295" width="1.7109375" style="68" customWidth="1"/>
    <col min="12296" max="12296" width="11.28515625" style="68" bestFit="1" customWidth="1"/>
    <col min="12297" max="12297" width="1.7109375" style="68" customWidth="1"/>
    <col min="12298" max="12298" width="11.28515625" style="68" bestFit="1" customWidth="1"/>
    <col min="12299" max="12299" width="1.7109375" style="68" customWidth="1"/>
    <col min="12300" max="12300" width="11.28515625" style="68" bestFit="1" customWidth="1"/>
    <col min="12301" max="12301" width="1.7109375" style="68" customWidth="1"/>
    <col min="12302" max="12302" width="11.28515625" style="68" bestFit="1" customWidth="1"/>
    <col min="12303" max="12303" width="1.7109375" style="68" customWidth="1"/>
    <col min="12304" max="12304" width="11.28515625" style="68" bestFit="1" customWidth="1"/>
    <col min="12305" max="12305" width="2" style="68" customWidth="1"/>
    <col min="12306" max="12306" width="11.28515625" style="68" bestFit="1" customWidth="1"/>
    <col min="12307" max="12544" width="8.85546875" style="68"/>
    <col min="12545" max="12545" width="40.42578125" style="68" customWidth="1"/>
    <col min="12546" max="12546" width="11.85546875" style="68" customWidth="1"/>
    <col min="12547" max="12547" width="1.7109375" style="68" customWidth="1"/>
    <col min="12548" max="12548" width="9.85546875" style="68" bestFit="1" customWidth="1"/>
    <col min="12549" max="12549" width="1.7109375" style="68" customWidth="1"/>
    <col min="12550" max="12550" width="9.5703125" style="68" bestFit="1" customWidth="1"/>
    <col min="12551" max="12551" width="1.7109375" style="68" customWidth="1"/>
    <col min="12552" max="12552" width="11.28515625" style="68" bestFit="1" customWidth="1"/>
    <col min="12553" max="12553" width="1.7109375" style="68" customWidth="1"/>
    <col min="12554" max="12554" width="11.28515625" style="68" bestFit="1" customWidth="1"/>
    <col min="12555" max="12555" width="1.7109375" style="68" customWidth="1"/>
    <col min="12556" max="12556" width="11.28515625" style="68" bestFit="1" customWidth="1"/>
    <col min="12557" max="12557" width="1.7109375" style="68" customWidth="1"/>
    <col min="12558" max="12558" width="11.28515625" style="68" bestFit="1" customWidth="1"/>
    <col min="12559" max="12559" width="1.7109375" style="68" customWidth="1"/>
    <col min="12560" max="12560" width="11.28515625" style="68" bestFit="1" customWidth="1"/>
    <col min="12561" max="12561" width="2" style="68" customWidth="1"/>
    <col min="12562" max="12562" width="11.28515625" style="68" bestFit="1" customWidth="1"/>
    <col min="12563" max="12800" width="8.85546875" style="68"/>
    <col min="12801" max="12801" width="40.42578125" style="68" customWidth="1"/>
    <col min="12802" max="12802" width="11.85546875" style="68" customWidth="1"/>
    <col min="12803" max="12803" width="1.7109375" style="68" customWidth="1"/>
    <col min="12804" max="12804" width="9.85546875" style="68" bestFit="1" customWidth="1"/>
    <col min="12805" max="12805" width="1.7109375" style="68" customWidth="1"/>
    <col min="12806" max="12806" width="9.5703125" style="68" bestFit="1" customWidth="1"/>
    <col min="12807" max="12807" width="1.7109375" style="68" customWidth="1"/>
    <col min="12808" max="12808" width="11.28515625" style="68" bestFit="1" customWidth="1"/>
    <col min="12809" max="12809" width="1.7109375" style="68" customWidth="1"/>
    <col min="12810" max="12810" width="11.28515625" style="68" bestFit="1" customWidth="1"/>
    <col min="12811" max="12811" width="1.7109375" style="68" customWidth="1"/>
    <col min="12812" max="12812" width="11.28515625" style="68" bestFit="1" customWidth="1"/>
    <col min="12813" max="12813" width="1.7109375" style="68" customWidth="1"/>
    <col min="12814" max="12814" width="11.28515625" style="68" bestFit="1" customWidth="1"/>
    <col min="12815" max="12815" width="1.7109375" style="68" customWidth="1"/>
    <col min="12816" max="12816" width="11.28515625" style="68" bestFit="1" customWidth="1"/>
    <col min="12817" max="12817" width="2" style="68" customWidth="1"/>
    <col min="12818" max="12818" width="11.28515625" style="68" bestFit="1" customWidth="1"/>
    <col min="12819" max="13056" width="8.85546875" style="68"/>
    <col min="13057" max="13057" width="40.42578125" style="68" customWidth="1"/>
    <col min="13058" max="13058" width="11.85546875" style="68" customWidth="1"/>
    <col min="13059" max="13059" width="1.7109375" style="68" customWidth="1"/>
    <col min="13060" max="13060" width="9.85546875" style="68" bestFit="1" customWidth="1"/>
    <col min="13061" max="13061" width="1.7109375" style="68" customWidth="1"/>
    <col min="13062" max="13062" width="9.5703125" style="68" bestFit="1" customWidth="1"/>
    <col min="13063" max="13063" width="1.7109375" style="68" customWidth="1"/>
    <col min="13064" max="13064" width="11.28515625" style="68" bestFit="1" customWidth="1"/>
    <col min="13065" max="13065" width="1.7109375" style="68" customWidth="1"/>
    <col min="13066" max="13066" width="11.28515625" style="68" bestFit="1" customWidth="1"/>
    <col min="13067" max="13067" width="1.7109375" style="68" customWidth="1"/>
    <col min="13068" max="13068" width="11.28515625" style="68" bestFit="1" customWidth="1"/>
    <col min="13069" max="13069" width="1.7109375" style="68" customWidth="1"/>
    <col min="13070" max="13070" width="11.28515625" style="68" bestFit="1" customWidth="1"/>
    <col min="13071" max="13071" width="1.7109375" style="68" customWidth="1"/>
    <col min="13072" max="13072" width="11.28515625" style="68" bestFit="1" customWidth="1"/>
    <col min="13073" max="13073" width="2" style="68" customWidth="1"/>
    <col min="13074" max="13074" width="11.28515625" style="68" bestFit="1" customWidth="1"/>
    <col min="13075" max="13312" width="8.85546875" style="68"/>
    <col min="13313" max="13313" width="40.42578125" style="68" customWidth="1"/>
    <col min="13314" max="13314" width="11.85546875" style="68" customWidth="1"/>
    <col min="13315" max="13315" width="1.7109375" style="68" customWidth="1"/>
    <col min="13316" max="13316" width="9.85546875" style="68" bestFit="1" customWidth="1"/>
    <col min="13317" max="13317" width="1.7109375" style="68" customWidth="1"/>
    <col min="13318" max="13318" width="9.5703125" style="68" bestFit="1" customWidth="1"/>
    <col min="13319" max="13319" width="1.7109375" style="68" customWidth="1"/>
    <col min="13320" max="13320" width="11.28515625" style="68" bestFit="1" customWidth="1"/>
    <col min="13321" max="13321" width="1.7109375" style="68" customWidth="1"/>
    <col min="13322" max="13322" width="11.28515625" style="68" bestFit="1" customWidth="1"/>
    <col min="13323" max="13323" width="1.7109375" style="68" customWidth="1"/>
    <col min="13324" max="13324" width="11.28515625" style="68" bestFit="1" customWidth="1"/>
    <col min="13325" max="13325" width="1.7109375" style="68" customWidth="1"/>
    <col min="13326" max="13326" width="11.28515625" style="68" bestFit="1" customWidth="1"/>
    <col min="13327" max="13327" width="1.7109375" style="68" customWidth="1"/>
    <col min="13328" max="13328" width="11.28515625" style="68" bestFit="1" customWidth="1"/>
    <col min="13329" max="13329" width="2" style="68" customWidth="1"/>
    <col min="13330" max="13330" width="11.28515625" style="68" bestFit="1" customWidth="1"/>
    <col min="13331" max="13568" width="8.85546875" style="68"/>
    <col min="13569" max="13569" width="40.42578125" style="68" customWidth="1"/>
    <col min="13570" max="13570" width="11.85546875" style="68" customWidth="1"/>
    <col min="13571" max="13571" width="1.7109375" style="68" customWidth="1"/>
    <col min="13572" max="13572" width="9.85546875" style="68" bestFit="1" customWidth="1"/>
    <col min="13573" max="13573" width="1.7109375" style="68" customWidth="1"/>
    <col min="13574" max="13574" width="9.5703125" style="68" bestFit="1" customWidth="1"/>
    <col min="13575" max="13575" width="1.7109375" style="68" customWidth="1"/>
    <col min="13576" max="13576" width="11.28515625" style="68" bestFit="1" customWidth="1"/>
    <col min="13577" max="13577" width="1.7109375" style="68" customWidth="1"/>
    <col min="13578" max="13578" width="11.28515625" style="68" bestFit="1" customWidth="1"/>
    <col min="13579" max="13579" width="1.7109375" style="68" customWidth="1"/>
    <col min="13580" max="13580" width="11.28515625" style="68" bestFit="1" customWidth="1"/>
    <col min="13581" max="13581" width="1.7109375" style="68" customWidth="1"/>
    <col min="13582" max="13582" width="11.28515625" style="68" bestFit="1" customWidth="1"/>
    <col min="13583" max="13583" width="1.7109375" style="68" customWidth="1"/>
    <col min="13584" max="13584" width="11.28515625" style="68" bestFit="1" customWidth="1"/>
    <col min="13585" max="13585" width="2" style="68" customWidth="1"/>
    <col min="13586" max="13586" width="11.28515625" style="68" bestFit="1" customWidth="1"/>
    <col min="13587" max="13824" width="8.85546875" style="68"/>
    <col min="13825" max="13825" width="40.42578125" style="68" customWidth="1"/>
    <col min="13826" max="13826" width="11.85546875" style="68" customWidth="1"/>
    <col min="13827" max="13827" width="1.7109375" style="68" customWidth="1"/>
    <col min="13828" max="13828" width="9.85546875" style="68" bestFit="1" customWidth="1"/>
    <col min="13829" max="13829" width="1.7109375" style="68" customWidth="1"/>
    <col min="13830" max="13830" width="9.5703125" style="68" bestFit="1" customWidth="1"/>
    <col min="13831" max="13831" width="1.7109375" style="68" customWidth="1"/>
    <col min="13832" max="13832" width="11.28515625" style="68" bestFit="1" customWidth="1"/>
    <col min="13833" max="13833" width="1.7109375" style="68" customWidth="1"/>
    <col min="13834" max="13834" width="11.28515625" style="68" bestFit="1" customWidth="1"/>
    <col min="13835" max="13835" width="1.7109375" style="68" customWidth="1"/>
    <col min="13836" max="13836" width="11.28515625" style="68" bestFit="1" customWidth="1"/>
    <col min="13837" max="13837" width="1.7109375" style="68" customWidth="1"/>
    <col min="13838" max="13838" width="11.28515625" style="68" bestFit="1" customWidth="1"/>
    <col min="13839" max="13839" width="1.7109375" style="68" customWidth="1"/>
    <col min="13840" max="13840" width="11.28515625" style="68" bestFit="1" customWidth="1"/>
    <col min="13841" max="13841" width="2" style="68" customWidth="1"/>
    <col min="13842" max="13842" width="11.28515625" style="68" bestFit="1" customWidth="1"/>
    <col min="13843" max="14080" width="8.85546875" style="68"/>
    <col min="14081" max="14081" width="40.42578125" style="68" customWidth="1"/>
    <col min="14082" max="14082" width="11.85546875" style="68" customWidth="1"/>
    <col min="14083" max="14083" width="1.7109375" style="68" customWidth="1"/>
    <col min="14084" max="14084" width="9.85546875" style="68" bestFit="1" customWidth="1"/>
    <col min="14085" max="14085" width="1.7109375" style="68" customWidth="1"/>
    <col min="14086" max="14086" width="9.5703125" style="68" bestFit="1" customWidth="1"/>
    <col min="14087" max="14087" width="1.7109375" style="68" customWidth="1"/>
    <col min="14088" max="14088" width="11.28515625" style="68" bestFit="1" customWidth="1"/>
    <col min="14089" max="14089" width="1.7109375" style="68" customWidth="1"/>
    <col min="14090" max="14090" width="11.28515625" style="68" bestFit="1" customWidth="1"/>
    <col min="14091" max="14091" width="1.7109375" style="68" customWidth="1"/>
    <col min="14092" max="14092" width="11.28515625" style="68" bestFit="1" customWidth="1"/>
    <col min="14093" max="14093" width="1.7109375" style="68" customWidth="1"/>
    <col min="14094" max="14094" width="11.28515625" style="68" bestFit="1" customWidth="1"/>
    <col min="14095" max="14095" width="1.7109375" style="68" customWidth="1"/>
    <col min="14096" max="14096" width="11.28515625" style="68" bestFit="1" customWidth="1"/>
    <col min="14097" max="14097" width="2" style="68" customWidth="1"/>
    <col min="14098" max="14098" width="11.28515625" style="68" bestFit="1" customWidth="1"/>
    <col min="14099" max="14336" width="8.85546875" style="68"/>
    <col min="14337" max="14337" width="40.42578125" style="68" customWidth="1"/>
    <col min="14338" max="14338" width="11.85546875" style="68" customWidth="1"/>
    <col min="14339" max="14339" width="1.7109375" style="68" customWidth="1"/>
    <col min="14340" max="14340" width="9.85546875" style="68" bestFit="1" customWidth="1"/>
    <col min="14341" max="14341" width="1.7109375" style="68" customWidth="1"/>
    <col min="14342" max="14342" width="9.5703125" style="68" bestFit="1" customWidth="1"/>
    <col min="14343" max="14343" width="1.7109375" style="68" customWidth="1"/>
    <col min="14344" max="14344" width="11.28515625" style="68" bestFit="1" customWidth="1"/>
    <col min="14345" max="14345" width="1.7109375" style="68" customWidth="1"/>
    <col min="14346" max="14346" width="11.28515625" style="68" bestFit="1" customWidth="1"/>
    <col min="14347" max="14347" width="1.7109375" style="68" customWidth="1"/>
    <col min="14348" max="14348" width="11.28515625" style="68" bestFit="1" customWidth="1"/>
    <col min="14349" max="14349" width="1.7109375" style="68" customWidth="1"/>
    <col min="14350" max="14350" width="11.28515625" style="68" bestFit="1" customWidth="1"/>
    <col min="14351" max="14351" width="1.7109375" style="68" customWidth="1"/>
    <col min="14352" max="14352" width="11.28515625" style="68" bestFit="1" customWidth="1"/>
    <col min="14353" max="14353" width="2" style="68" customWidth="1"/>
    <col min="14354" max="14354" width="11.28515625" style="68" bestFit="1" customWidth="1"/>
    <col min="14355" max="14592" width="8.85546875" style="68"/>
    <col min="14593" max="14593" width="40.42578125" style="68" customWidth="1"/>
    <col min="14594" max="14594" width="11.85546875" style="68" customWidth="1"/>
    <col min="14595" max="14595" width="1.7109375" style="68" customWidth="1"/>
    <col min="14596" max="14596" width="9.85546875" style="68" bestFit="1" customWidth="1"/>
    <col min="14597" max="14597" width="1.7109375" style="68" customWidth="1"/>
    <col min="14598" max="14598" width="9.5703125" style="68" bestFit="1" customWidth="1"/>
    <col min="14599" max="14599" width="1.7109375" style="68" customWidth="1"/>
    <col min="14600" max="14600" width="11.28515625" style="68" bestFit="1" customWidth="1"/>
    <col min="14601" max="14601" width="1.7109375" style="68" customWidth="1"/>
    <col min="14602" max="14602" width="11.28515625" style="68" bestFit="1" customWidth="1"/>
    <col min="14603" max="14603" width="1.7109375" style="68" customWidth="1"/>
    <col min="14604" max="14604" width="11.28515625" style="68" bestFit="1" customWidth="1"/>
    <col min="14605" max="14605" width="1.7109375" style="68" customWidth="1"/>
    <col min="14606" max="14606" width="11.28515625" style="68" bestFit="1" customWidth="1"/>
    <col min="14607" max="14607" width="1.7109375" style="68" customWidth="1"/>
    <col min="14608" max="14608" width="11.28515625" style="68" bestFit="1" customWidth="1"/>
    <col min="14609" max="14609" width="2" style="68" customWidth="1"/>
    <col min="14610" max="14610" width="11.28515625" style="68" bestFit="1" customWidth="1"/>
    <col min="14611" max="14848" width="8.85546875" style="68"/>
    <col min="14849" max="14849" width="40.42578125" style="68" customWidth="1"/>
    <col min="14850" max="14850" width="11.85546875" style="68" customWidth="1"/>
    <col min="14851" max="14851" width="1.7109375" style="68" customWidth="1"/>
    <col min="14852" max="14852" width="9.85546875" style="68" bestFit="1" customWidth="1"/>
    <col min="14853" max="14853" width="1.7109375" style="68" customWidth="1"/>
    <col min="14854" max="14854" width="9.5703125" style="68" bestFit="1" customWidth="1"/>
    <col min="14855" max="14855" width="1.7109375" style="68" customWidth="1"/>
    <col min="14856" max="14856" width="11.28515625" style="68" bestFit="1" customWidth="1"/>
    <col min="14857" max="14857" width="1.7109375" style="68" customWidth="1"/>
    <col min="14858" max="14858" width="11.28515625" style="68" bestFit="1" customWidth="1"/>
    <col min="14859" max="14859" width="1.7109375" style="68" customWidth="1"/>
    <col min="14860" max="14860" width="11.28515625" style="68" bestFit="1" customWidth="1"/>
    <col min="14861" max="14861" width="1.7109375" style="68" customWidth="1"/>
    <col min="14862" max="14862" width="11.28515625" style="68" bestFit="1" customWidth="1"/>
    <col min="14863" max="14863" width="1.7109375" style="68" customWidth="1"/>
    <col min="14864" max="14864" width="11.28515625" style="68" bestFit="1" customWidth="1"/>
    <col min="14865" max="14865" width="2" style="68" customWidth="1"/>
    <col min="14866" max="14866" width="11.28515625" style="68" bestFit="1" customWidth="1"/>
    <col min="14867" max="15104" width="8.85546875" style="68"/>
    <col min="15105" max="15105" width="40.42578125" style="68" customWidth="1"/>
    <col min="15106" max="15106" width="11.85546875" style="68" customWidth="1"/>
    <col min="15107" max="15107" width="1.7109375" style="68" customWidth="1"/>
    <col min="15108" max="15108" width="9.85546875" style="68" bestFit="1" customWidth="1"/>
    <col min="15109" max="15109" width="1.7109375" style="68" customWidth="1"/>
    <col min="15110" max="15110" width="9.5703125" style="68" bestFit="1" customWidth="1"/>
    <col min="15111" max="15111" width="1.7109375" style="68" customWidth="1"/>
    <col min="15112" max="15112" width="11.28515625" style="68" bestFit="1" customWidth="1"/>
    <col min="15113" max="15113" width="1.7109375" style="68" customWidth="1"/>
    <col min="15114" max="15114" width="11.28515625" style="68" bestFit="1" customWidth="1"/>
    <col min="15115" max="15115" width="1.7109375" style="68" customWidth="1"/>
    <col min="15116" max="15116" width="11.28515625" style="68" bestFit="1" customWidth="1"/>
    <col min="15117" max="15117" width="1.7109375" style="68" customWidth="1"/>
    <col min="15118" max="15118" width="11.28515625" style="68" bestFit="1" customWidth="1"/>
    <col min="15119" max="15119" width="1.7109375" style="68" customWidth="1"/>
    <col min="15120" max="15120" width="11.28515625" style="68" bestFit="1" customWidth="1"/>
    <col min="15121" max="15121" width="2" style="68" customWidth="1"/>
    <col min="15122" max="15122" width="11.28515625" style="68" bestFit="1" customWidth="1"/>
    <col min="15123" max="15360" width="8.85546875" style="68"/>
    <col min="15361" max="15361" width="40.42578125" style="68" customWidth="1"/>
    <col min="15362" max="15362" width="11.85546875" style="68" customWidth="1"/>
    <col min="15363" max="15363" width="1.7109375" style="68" customWidth="1"/>
    <col min="15364" max="15364" width="9.85546875" style="68" bestFit="1" customWidth="1"/>
    <col min="15365" max="15365" width="1.7109375" style="68" customWidth="1"/>
    <col min="15366" max="15366" width="9.5703125" style="68" bestFit="1" customWidth="1"/>
    <col min="15367" max="15367" width="1.7109375" style="68" customWidth="1"/>
    <col min="15368" max="15368" width="11.28515625" style="68" bestFit="1" customWidth="1"/>
    <col min="15369" max="15369" width="1.7109375" style="68" customWidth="1"/>
    <col min="15370" max="15370" width="11.28515625" style="68" bestFit="1" customWidth="1"/>
    <col min="15371" max="15371" width="1.7109375" style="68" customWidth="1"/>
    <col min="15372" max="15372" width="11.28515625" style="68" bestFit="1" customWidth="1"/>
    <col min="15373" max="15373" width="1.7109375" style="68" customWidth="1"/>
    <col min="15374" max="15374" width="11.28515625" style="68" bestFit="1" customWidth="1"/>
    <col min="15375" max="15375" width="1.7109375" style="68" customWidth="1"/>
    <col min="15376" max="15376" width="11.28515625" style="68" bestFit="1" customWidth="1"/>
    <col min="15377" max="15377" width="2" style="68" customWidth="1"/>
    <col min="15378" max="15378" width="11.28515625" style="68" bestFit="1" customWidth="1"/>
    <col min="15379" max="15616" width="8.85546875" style="68"/>
    <col min="15617" max="15617" width="40.42578125" style="68" customWidth="1"/>
    <col min="15618" max="15618" width="11.85546875" style="68" customWidth="1"/>
    <col min="15619" max="15619" width="1.7109375" style="68" customWidth="1"/>
    <col min="15620" max="15620" width="9.85546875" style="68" bestFit="1" customWidth="1"/>
    <col min="15621" max="15621" width="1.7109375" style="68" customWidth="1"/>
    <col min="15622" max="15622" width="9.5703125" style="68" bestFit="1" customWidth="1"/>
    <col min="15623" max="15623" width="1.7109375" style="68" customWidth="1"/>
    <col min="15624" max="15624" width="11.28515625" style="68" bestFit="1" customWidth="1"/>
    <col min="15625" max="15625" width="1.7109375" style="68" customWidth="1"/>
    <col min="15626" max="15626" width="11.28515625" style="68" bestFit="1" customWidth="1"/>
    <col min="15627" max="15627" width="1.7109375" style="68" customWidth="1"/>
    <col min="15628" max="15628" width="11.28515625" style="68" bestFit="1" customWidth="1"/>
    <col min="15629" max="15629" width="1.7109375" style="68" customWidth="1"/>
    <col min="15630" max="15630" width="11.28515625" style="68" bestFit="1" customWidth="1"/>
    <col min="15631" max="15631" width="1.7109375" style="68" customWidth="1"/>
    <col min="15632" max="15632" width="11.28515625" style="68" bestFit="1" customWidth="1"/>
    <col min="15633" max="15633" width="2" style="68" customWidth="1"/>
    <col min="15634" max="15634" width="11.28515625" style="68" bestFit="1" customWidth="1"/>
    <col min="15635" max="15872" width="8.85546875" style="68"/>
    <col min="15873" max="15873" width="40.42578125" style="68" customWidth="1"/>
    <col min="15874" max="15874" width="11.85546875" style="68" customWidth="1"/>
    <col min="15875" max="15875" width="1.7109375" style="68" customWidth="1"/>
    <col min="15876" max="15876" width="9.85546875" style="68" bestFit="1" customWidth="1"/>
    <col min="15877" max="15877" width="1.7109375" style="68" customWidth="1"/>
    <col min="15878" max="15878" width="9.5703125" style="68" bestFit="1" customWidth="1"/>
    <col min="15879" max="15879" width="1.7109375" style="68" customWidth="1"/>
    <col min="15880" max="15880" width="11.28515625" style="68" bestFit="1" customWidth="1"/>
    <col min="15881" max="15881" width="1.7109375" style="68" customWidth="1"/>
    <col min="15882" max="15882" width="11.28515625" style="68" bestFit="1" customWidth="1"/>
    <col min="15883" max="15883" width="1.7109375" style="68" customWidth="1"/>
    <col min="15884" max="15884" width="11.28515625" style="68" bestFit="1" customWidth="1"/>
    <col min="15885" max="15885" width="1.7109375" style="68" customWidth="1"/>
    <col min="15886" max="15886" width="11.28515625" style="68" bestFit="1" customWidth="1"/>
    <col min="15887" max="15887" width="1.7109375" style="68" customWidth="1"/>
    <col min="15888" max="15888" width="11.28515625" style="68" bestFit="1" customWidth="1"/>
    <col min="15889" max="15889" width="2" style="68" customWidth="1"/>
    <col min="15890" max="15890" width="11.28515625" style="68" bestFit="1" customWidth="1"/>
    <col min="15891" max="16128" width="8.85546875" style="68"/>
    <col min="16129" max="16129" width="40.42578125" style="68" customWidth="1"/>
    <col min="16130" max="16130" width="11.85546875" style="68" customWidth="1"/>
    <col min="16131" max="16131" width="1.7109375" style="68" customWidth="1"/>
    <col min="16132" max="16132" width="9.85546875" style="68" bestFit="1" customWidth="1"/>
    <col min="16133" max="16133" width="1.7109375" style="68" customWidth="1"/>
    <col min="16134" max="16134" width="9.5703125" style="68" bestFit="1" customWidth="1"/>
    <col min="16135" max="16135" width="1.7109375" style="68" customWidth="1"/>
    <col min="16136" max="16136" width="11.28515625" style="68" bestFit="1" customWidth="1"/>
    <col min="16137" max="16137" width="1.7109375" style="68" customWidth="1"/>
    <col min="16138" max="16138" width="11.28515625" style="68" bestFit="1" customWidth="1"/>
    <col min="16139" max="16139" width="1.7109375" style="68" customWidth="1"/>
    <col min="16140" max="16140" width="11.28515625" style="68" bestFit="1" customWidth="1"/>
    <col min="16141" max="16141" width="1.7109375" style="68" customWidth="1"/>
    <col min="16142" max="16142" width="11.28515625" style="68" bestFit="1" customWidth="1"/>
    <col min="16143" max="16143" width="1.7109375" style="68" customWidth="1"/>
    <col min="16144" max="16144" width="11.28515625" style="68" bestFit="1" customWidth="1"/>
    <col min="16145" max="16145" width="2" style="68" customWidth="1"/>
    <col min="16146" max="16146" width="11.28515625" style="68" bestFit="1" customWidth="1"/>
    <col min="16147" max="16384" width="8.85546875" style="68"/>
  </cols>
  <sheetData>
    <row r="1" spans="1:18" ht="15.75">
      <c r="A1" s="429" t="s">
        <v>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</row>
    <row r="2" spans="1:18" ht="15.75">
      <c r="A2" s="427" t="s">
        <v>118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</row>
    <row r="3" spans="1:18" ht="15.75">
      <c r="A3" s="427" t="s">
        <v>230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</row>
    <row r="6" spans="1:18" ht="13.5" thickBot="1">
      <c r="A6" s="71"/>
      <c r="B6" s="74" t="s">
        <v>49</v>
      </c>
      <c r="C6" s="70"/>
      <c r="D6" s="73" t="s">
        <v>50</v>
      </c>
      <c r="E6" s="70"/>
      <c r="F6" s="73" t="s">
        <v>51</v>
      </c>
      <c r="G6" s="70"/>
      <c r="H6" s="349" t="s">
        <v>52</v>
      </c>
      <c r="I6" s="71"/>
      <c r="J6" s="428" t="s">
        <v>226</v>
      </c>
      <c r="K6" s="428"/>
      <c r="L6" s="428"/>
      <c r="M6" s="428"/>
      <c r="N6" s="428"/>
      <c r="O6" s="428"/>
      <c r="P6" s="428"/>
      <c r="Q6" s="428"/>
      <c r="R6" s="428"/>
    </row>
    <row r="7" spans="1:18" ht="15">
      <c r="A7" s="71"/>
      <c r="B7" s="119" t="s">
        <v>54</v>
      </c>
      <c r="C7" s="76"/>
      <c r="D7" s="120" t="s">
        <v>55</v>
      </c>
      <c r="E7" s="76"/>
      <c r="F7" s="120" t="s">
        <v>55</v>
      </c>
      <c r="G7" s="76"/>
      <c r="H7" s="350" t="s">
        <v>56</v>
      </c>
      <c r="I7" s="71"/>
      <c r="J7" s="351">
        <v>2016</v>
      </c>
      <c r="K7" s="351"/>
      <c r="L7" s="351">
        <v>2017</v>
      </c>
      <c r="M7" s="351"/>
      <c r="N7" s="351">
        <v>2018</v>
      </c>
      <c r="O7" s="351"/>
      <c r="P7" s="351">
        <v>2019</v>
      </c>
      <c r="Q7" s="351"/>
      <c r="R7" s="379">
        <v>2020</v>
      </c>
    </row>
    <row r="8" spans="1:18">
      <c r="A8" s="419" t="s">
        <v>120</v>
      </c>
      <c r="B8" s="419"/>
      <c r="C8" s="71"/>
      <c r="D8" s="71"/>
      <c r="E8" s="71"/>
      <c r="F8" s="71"/>
      <c r="G8" s="71"/>
      <c r="H8" s="380"/>
      <c r="I8" s="71"/>
      <c r="J8" s="71"/>
    </row>
    <row r="9" spans="1:18">
      <c r="A9" s="122" t="s">
        <v>121</v>
      </c>
      <c r="H9" s="381"/>
    </row>
    <row r="10" spans="1:18">
      <c r="A10" s="71" t="s">
        <v>122</v>
      </c>
      <c r="B10" s="116">
        <v>0</v>
      </c>
      <c r="C10" s="71"/>
      <c r="D10" s="116">
        <v>174250</v>
      </c>
      <c r="E10" s="71"/>
      <c r="F10" s="116">
        <v>204250</v>
      </c>
      <c r="G10" s="71"/>
      <c r="H10" s="382">
        <v>200000</v>
      </c>
      <c r="I10" s="71"/>
      <c r="J10" s="116">
        <f>+H10*1.025</f>
        <v>204999.99999999997</v>
      </c>
      <c r="L10" s="116">
        <f>+J10*1.025</f>
        <v>210124.99999999994</v>
      </c>
      <c r="N10" s="116">
        <f t="shared" ref="N10:N15" si="0">+L10*1.025</f>
        <v>215378.12499999991</v>
      </c>
      <c r="P10" s="116">
        <f t="shared" ref="P10:P15" si="1">+N10*1.025</f>
        <v>220762.57812499988</v>
      </c>
      <c r="R10" s="116">
        <f t="shared" ref="R10:R15" si="2">+P10*1.025</f>
        <v>226281.64257812485</v>
      </c>
    </row>
    <row r="11" spans="1:18">
      <c r="A11" s="71" t="s">
        <v>123</v>
      </c>
      <c r="B11" s="125">
        <v>0</v>
      </c>
      <c r="C11" s="125"/>
      <c r="D11" s="125">
        <v>70000</v>
      </c>
      <c r="E11" s="125"/>
      <c r="F11" s="126">
        <v>52500</v>
      </c>
      <c r="G11" s="125"/>
      <c r="H11" s="383">
        <v>71750</v>
      </c>
      <c r="I11" s="71"/>
      <c r="J11" s="125">
        <f>+H11*1.025</f>
        <v>73543.75</v>
      </c>
      <c r="L11" s="125">
        <f>+J11*1.025</f>
        <v>75382.34375</v>
      </c>
      <c r="N11" s="125">
        <f t="shared" si="0"/>
        <v>77266.90234375</v>
      </c>
      <c r="P11" s="125">
        <f t="shared" si="1"/>
        <v>79198.574902343738</v>
      </c>
      <c r="R11" s="125">
        <f t="shared" si="2"/>
        <v>81178.53927490233</v>
      </c>
    </row>
    <row r="12" spans="1:18">
      <c r="A12" s="71" t="s">
        <v>124</v>
      </c>
      <c r="B12" s="125">
        <v>0</v>
      </c>
      <c r="C12" s="125"/>
      <c r="D12" s="125">
        <v>95000</v>
      </c>
      <c r="E12" s="125"/>
      <c r="F12" s="126">
        <v>71250</v>
      </c>
      <c r="G12" s="125"/>
      <c r="H12" s="383">
        <v>97375</v>
      </c>
      <c r="I12" s="71"/>
      <c r="J12" s="125">
        <f>+H12*1.025</f>
        <v>99809.374999999985</v>
      </c>
      <c r="L12" s="125">
        <f>+J12*1.025</f>
        <v>102304.60937499997</v>
      </c>
      <c r="N12" s="125">
        <f t="shared" si="0"/>
        <v>104862.22460937496</v>
      </c>
      <c r="P12" s="125">
        <f>+N12*1.025</f>
        <v>107483.78022460932</v>
      </c>
      <c r="R12" s="125">
        <f>+P12*1.025</f>
        <v>110170.87473022455</v>
      </c>
    </row>
    <row r="13" spans="1:18">
      <c r="A13" s="71" t="s">
        <v>125</v>
      </c>
      <c r="B13" s="125">
        <v>0</v>
      </c>
      <c r="C13" s="125"/>
      <c r="D13" s="125">
        <v>0</v>
      </c>
      <c r="E13" s="125"/>
      <c r="F13" s="125">
        <v>0</v>
      </c>
      <c r="G13" s="125"/>
      <c r="H13" s="383">
        <v>0</v>
      </c>
      <c r="I13" s="71"/>
      <c r="J13" s="125">
        <v>95000</v>
      </c>
      <c r="L13" s="125">
        <f>+J13*1.025</f>
        <v>97374.999999999985</v>
      </c>
      <c r="N13" s="125">
        <f t="shared" si="0"/>
        <v>99809.374999999971</v>
      </c>
      <c r="P13" s="125">
        <f t="shared" si="1"/>
        <v>102304.60937499996</v>
      </c>
      <c r="R13" s="125">
        <f t="shared" si="2"/>
        <v>104862.22460937494</v>
      </c>
    </row>
    <row r="14" spans="1:18">
      <c r="A14" s="71" t="s">
        <v>126</v>
      </c>
      <c r="B14" s="125">
        <v>0</v>
      </c>
      <c r="C14" s="125"/>
      <c r="D14" s="125">
        <v>0</v>
      </c>
      <c r="E14" s="125"/>
      <c r="F14" s="125">
        <v>0</v>
      </c>
      <c r="G14" s="125"/>
      <c r="H14" s="383">
        <v>0</v>
      </c>
      <c r="I14" s="71"/>
      <c r="J14" s="125">
        <v>0</v>
      </c>
      <c r="L14" s="125">
        <v>150000</v>
      </c>
      <c r="N14" s="125">
        <f t="shared" si="0"/>
        <v>153750</v>
      </c>
      <c r="P14" s="125">
        <f t="shared" si="1"/>
        <v>157593.75</v>
      </c>
      <c r="R14" s="125">
        <f t="shared" si="2"/>
        <v>161533.59375</v>
      </c>
    </row>
    <row r="15" spans="1:18">
      <c r="A15" s="71" t="s">
        <v>127</v>
      </c>
      <c r="B15" s="127">
        <v>0</v>
      </c>
      <c r="C15" s="125"/>
      <c r="D15" s="127">
        <v>0</v>
      </c>
      <c r="E15" s="125"/>
      <c r="F15" s="127">
        <v>0</v>
      </c>
      <c r="G15" s="125"/>
      <c r="H15" s="384">
        <v>0</v>
      </c>
      <c r="I15" s="71"/>
      <c r="J15" s="127">
        <v>0</v>
      </c>
      <c r="L15" s="127">
        <v>95000</v>
      </c>
      <c r="N15" s="127">
        <f t="shared" si="0"/>
        <v>97374.999999999985</v>
      </c>
      <c r="P15" s="127">
        <f t="shared" si="1"/>
        <v>99809.374999999971</v>
      </c>
      <c r="R15" s="127">
        <f t="shared" si="2"/>
        <v>102304.60937499996</v>
      </c>
    </row>
    <row r="16" spans="1:18">
      <c r="A16" s="129" t="s">
        <v>128</v>
      </c>
      <c r="B16" s="125">
        <f>SUM(B10:B15)</f>
        <v>0</v>
      </c>
      <c r="C16" s="125"/>
      <c r="D16" s="125">
        <f>SUM(D10:D15)</f>
        <v>339250</v>
      </c>
      <c r="E16" s="125"/>
      <c r="F16" s="125">
        <f>SUM(F10:F15)</f>
        <v>328000</v>
      </c>
      <c r="G16" s="125"/>
      <c r="H16" s="383">
        <f>SUM(H10:H15)</f>
        <v>369125</v>
      </c>
      <c r="I16" s="125"/>
      <c r="J16" s="125">
        <f>SUM(J10:J15)</f>
        <v>473353.125</v>
      </c>
      <c r="K16" s="385"/>
      <c r="L16" s="125">
        <f>SUM(L10:L15)</f>
        <v>730186.95312499988</v>
      </c>
      <c r="M16" s="385"/>
      <c r="N16" s="125">
        <f>SUM(N10:N15)</f>
        <v>748441.62695312477</v>
      </c>
      <c r="O16" s="385"/>
      <c r="P16" s="125">
        <f>SUM(P10:P15)</f>
        <v>767152.66762695287</v>
      </c>
      <c r="Q16" s="385"/>
      <c r="R16" s="126">
        <f>SUM(R10:R15)</f>
        <v>786331.48431762669</v>
      </c>
    </row>
    <row r="17" spans="1:18">
      <c r="A17" s="71"/>
      <c r="B17" s="116"/>
      <c r="C17" s="71"/>
      <c r="D17" s="116"/>
      <c r="E17" s="71"/>
      <c r="F17" s="116"/>
      <c r="G17" s="71"/>
      <c r="H17" s="382"/>
      <c r="I17" s="71"/>
      <c r="J17" s="116"/>
      <c r="L17" s="116"/>
      <c r="N17" s="116"/>
      <c r="P17" s="116"/>
      <c r="R17" s="116"/>
    </row>
    <row r="18" spans="1:18">
      <c r="A18" s="122" t="s">
        <v>129</v>
      </c>
      <c r="H18" s="381"/>
    </row>
    <row r="19" spans="1:18">
      <c r="A19" s="71" t="s">
        <v>130</v>
      </c>
      <c r="B19" s="125">
        <v>0</v>
      </c>
      <c r="C19" s="125"/>
      <c r="D19" s="125">
        <v>50188</v>
      </c>
      <c r="E19" s="125"/>
      <c r="F19" s="125">
        <v>48964</v>
      </c>
      <c r="G19" s="125"/>
      <c r="H19" s="383">
        <f>+F19*1.025</f>
        <v>50188.1</v>
      </c>
      <c r="I19" s="71"/>
      <c r="J19" s="125">
        <f>+H19*1.025</f>
        <v>51442.802499999991</v>
      </c>
      <c r="L19" s="125">
        <f>+J19*1.025</f>
        <v>52728.872562499986</v>
      </c>
      <c r="N19" s="125">
        <f>+L19*1.025</f>
        <v>54047.094376562483</v>
      </c>
      <c r="P19" s="125">
        <f>+N19*1.025</f>
        <v>55398.271735976537</v>
      </c>
      <c r="R19" s="125">
        <f>+P19*1.025</f>
        <v>56783.228529375949</v>
      </c>
    </row>
    <row r="20" spans="1:18">
      <c r="A20" s="71" t="s">
        <v>131</v>
      </c>
      <c r="B20" s="125">
        <v>0</v>
      </c>
      <c r="C20" s="125"/>
      <c r="D20" s="125">
        <v>0</v>
      </c>
      <c r="E20" s="125"/>
      <c r="F20" s="125">
        <v>0</v>
      </c>
      <c r="G20" s="125"/>
      <c r="H20" s="383">
        <v>0</v>
      </c>
      <c r="I20" s="71"/>
      <c r="J20" s="125">
        <f>+H20*1.025</f>
        <v>0</v>
      </c>
      <c r="L20" s="125">
        <f>+J20*1.025</f>
        <v>0</v>
      </c>
      <c r="N20" s="125">
        <f>+L20*1.025</f>
        <v>0</v>
      </c>
      <c r="P20" s="125">
        <f>+N20*1.025</f>
        <v>0</v>
      </c>
      <c r="R20" s="125">
        <f>+P20*1.025</f>
        <v>0</v>
      </c>
    </row>
    <row r="21" spans="1:18">
      <c r="A21" s="71" t="s">
        <v>131</v>
      </c>
      <c r="B21" s="127">
        <v>0</v>
      </c>
      <c r="C21" s="125"/>
      <c r="D21" s="127">
        <v>0</v>
      </c>
      <c r="E21" s="125"/>
      <c r="F21" s="127">
        <v>0</v>
      </c>
      <c r="G21" s="125"/>
      <c r="H21" s="384">
        <v>0</v>
      </c>
      <c r="I21" s="71"/>
      <c r="J21" s="127">
        <v>0</v>
      </c>
      <c r="L21" s="127">
        <v>0</v>
      </c>
      <c r="N21" s="127">
        <v>0</v>
      </c>
      <c r="P21" s="127">
        <v>35000</v>
      </c>
      <c r="R21" s="127">
        <f>+P21*1.025</f>
        <v>35875</v>
      </c>
    </row>
    <row r="22" spans="1:18">
      <c r="A22" s="122" t="s">
        <v>132</v>
      </c>
      <c r="B22" s="125">
        <f>SUM(B19:B21)</f>
        <v>0</v>
      </c>
      <c r="C22" s="125"/>
      <c r="D22" s="125">
        <f>SUM(D19:D21)</f>
        <v>50188</v>
      </c>
      <c r="E22" s="125"/>
      <c r="F22" s="125">
        <f>SUM(F19:F21)</f>
        <v>48964</v>
      </c>
      <c r="G22" s="125"/>
      <c r="H22" s="383">
        <f>SUM(H19:H21)</f>
        <v>50188.1</v>
      </c>
      <c r="I22" s="71"/>
      <c r="J22" s="125">
        <f>SUM(J19:J21)</f>
        <v>51442.802499999991</v>
      </c>
      <c r="L22" s="125">
        <f>SUM(L19:L21)</f>
        <v>52728.872562499986</v>
      </c>
      <c r="N22" s="125">
        <f>SUM(N19:N21)</f>
        <v>54047.094376562483</v>
      </c>
      <c r="P22" s="125">
        <f>SUM(P19:P21)</f>
        <v>90398.271735976537</v>
      </c>
      <c r="R22" s="125">
        <f>SUM(R19:R21)</f>
        <v>92658.228529375949</v>
      </c>
    </row>
    <row r="23" spans="1:18">
      <c r="A23" s="71"/>
      <c r="B23" s="125"/>
      <c r="C23" s="125"/>
      <c r="D23" s="125"/>
      <c r="E23" s="125"/>
      <c r="F23" s="125"/>
      <c r="G23" s="125"/>
      <c r="H23" s="383"/>
      <c r="I23" s="71"/>
      <c r="J23" s="125"/>
      <c r="L23" s="125"/>
      <c r="N23" s="125"/>
      <c r="P23" s="125"/>
      <c r="R23" s="125"/>
    </row>
    <row r="24" spans="1:18">
      <c r="A24" s="71" t="s">
        <v>133</v>
      </c>
      <c r="B24" s="125">
        <v>0</v>
      </c>
      <c r="C24" s="125"/>
      <c r="D24" s="125">
        <v>0</v>
      </c>
      <c r="E24" s="125"/>
      <c r="F24" s="125">
        <v>0</v>
      </c>
      <c r="G24" s="125"/>
      <c r="H24" s="383">
        <v>0</v>
      </c>
      <c r="I24" s="71"/>
      <c r="J24" s="125">
        <v>0</v>
      </c>
      <c r="L24" s="125">
        <v>0</v>
      </c>
      <c r="N24" s="125">
        <v>0</v>
      </c>
      <c r="P24" s="125">
        <v>0</v>
      </c>
      <c r="R24" s="125">
        <v>0</v>
      </c>
    </row>
    <row r="25" spans="1:18">
      <c r="A25" s="71"/>
      <c r="B25" s="125"/>
      <c r="C25" s="125"/>
      <c r="D25" s="125"/>
      <c r="E25" s="125"/>
      <c r="F25" s="125"/>
      <c r="G25" s="125"/>
      <c r="H25" s="383"/>
      <c r="I25" s="71"/>
      <c r="J25" s="125"/>
      <c r="L25" s="125"/>
      <c r="N25" s="125"/>
      <c r="P25" s="125"/>
      <c r="R25" s="125"/>
    </row>
    <row r="26" spans="1:18">
      <c r="A26" s="122" t="s">
        <v>134</v>
      </c>
      <c r="B26" s="125"/>
      <c r="C26" s="125"/>
      <c r="D26" s="125"/>
      <c r="E26" s="125"/>
      <c r="F26" s="125"/>
      <c r="G26" s="125"/>
      <c r="H26" s="383"/>
      <c r="I26" s="71"/>
      <c r="J26" s="125"/>
      <c r="L26" s="125"/>
      <c r="N26" s="125"/>
      <c r="P26" s="125"/>
      <c r="R26" s="125"/>
    </row>
    <row r="27" spans="1:18">
      <c r="A27" s="71" t="s">
        <v>135</v>
      </c>
      <c r="B27" s="125">
        <v>0</v>
      </c>
      <c r="C27" s="125"/>
      <c r="D27" s="125">
        <v>2500</v>
      </c>
      <c r="E27" s="125"/>
      <c r="F27" s="125">
        <v>2500</v>
      </c>
      <c r="G27" s="125"/>
      <c r="H27" s="383">
        <v>5000</v>
      </c>
      <c r="J27" s="125">
        <v>5000</v>
      </c>
      <c r="L27" s="125">
        <v>5000</v>
      </c>
      <c r="N27" s="125">
        <v>5000</v>
      </c>
      <c r="P27" s="125">
        <v>7500</v>
      </c>
      <c r="R27" s="125">
        <v>7500</v>
      </c>
    </row>
    <row r="28" spans="1:18">
      <c r="A28" s="71" t="s">
        <v>136</v>
      </c>
      <c r="B28" s="125">
        <v>0</v>
      </c>
      <c r="C28" s="125"/>
      <c r="D28" s="125">
        <v>20400</v>
      </c>
      <c r="E28" s="125"/>
      <c r="F28" s="125">
        <v>17700</v>
      </c>
      <c r="G28" s="125"/>
      <c r="H28" s="383">
        <v>26400</v>
      </c>
      <c r="J28" s="125">
        <v>32400</v>
      </c>
      <c r="L28" s="125">
        <v>38400</v>
      </c>
      <c r="N28" s="125">
        <v>44400</v>
      </c>
      <c r="P28" s="125">
        <v>44400</v>
      </c>
      <c r="R28" s="125">
        <v>44400</v>
      </c>
    </row>
    <row r="29" spans="1:18">
      <c r="A29" s="71" t="s">
        <v>137</v>
      </c>
      <c r="B29" s="127">
        <v>0</v>
      </c>
      <c r="C29" s="125"/>
      <c r="D29" s="127">
        <v>5100</v>
      </c>
      <c r="E29" s="125"/>
      <c r="F29" s="127">
        <v>6825</v>
      </c>
      <c r="G29" s="125"/>
      <c r="H29" s="384">
        <v>5100</v>
      </c>
      <c r="J29" s="127">
        <v>6300</v>
      </c>
      <c r="L29" s="127">
        <v>8700</v>
      </c>
      <c r="N29" s="127">
        <v>8700</v>
      </c>
      <c r="P29" s="127">
        <v>9900</v>
      </c>
      <c r="R29" s="127">
        <v>9900</v>
      </c>
    </row>
    <row r="30" spans="1:18">
      <c r="A30" s="122" t="s">
        <v>138</v>
      </c>
      <c r="B30" s="125">
        <f>SUM(B27:B29)</f>
        <v>0</v>
      </c>
      <c r="C30" s="125"/>
      <c r="D30" s="125">
        <f>SUM(D27:D29)</f>
        <v>28000</v>
      </c>
      <c r="E30" s="125"/>
      <c r="F30" s="125">
        <f>SUM(F27:F29)</f>
        <v>27025</v>
      </c>
      <c r="G30" s="125"/>
      <c r="H30" s="383">
        <f>SUM(H27:H29)</f>
        <v>36500</v>
      </c>
      <c r="I30" s="71"/>
      <c r="J30" s="125">
        <f>SUM(J27:J29)</f>
        <v>43700</v>
      </c>
      <c r="L30" s="125">
        <f>SUM(L27:L29)</f>
        <v>52100</v>
      </c>
      <c r="N30" s="125">
        <f>SUM(N27:N29)</f>
        <v>58100</v>
      </c>
      <c r="P30" s="125">
        <f>SUM(P27:P29)</f>
        <v>61800</v>
      </c>
      <c r="R30" s="125">
        <f>SUM(R27:R29)</f>
        <v>61800</v>
      </c>
    </row>
    <row r="31" spans="1:18">
      <c r="A31" s="122"/>
      <c r="B31" s="125"/>
      <c r="C31" s="125"/>
      <c r="D31" s="125"/>
      <c r="E31" s="125"/>
      <c r="F31" s="125"/>
      <c r="G31" s="125"/>
      <c r="H31" s="383"/>
      <c r="I31" s="71"/>
      <c r="J31" s="125"/>
      <c r="L31" s="125"/>
      <c r="N31" s="125"/>
      <c r="P31" s="125"/>
      <c r="R31" s="125"/>
    </row>
    <row r="32" spans="1:18">
      <c r="A32" s="122" t="s">
        <v>139</v>
      </c>
      <c r="B32" s="125">
        <f>SUM(B16,B22,B24,B30)</f>
        <v>0</v>
      </c>
      <c r="C32" s="125"/>
      <c r="D32" s="125">
        <f>SUM(D16,D22,D24,D30)</f>
        <v>417438</v>
      </c>
      <c r="E32" s="125"/>
      <c r="F32" s="125">
        <f>SUM(F16,F22,F24,F30)</f>
        <v>403989</v>
      </c>
      <c r="G32" s="125"/>
      <c r="H32" s="383">
        <f>SUM(H16,H22,H24,H30)</f>
        <v>455813.1</v>
      </c>
      <c r="I32" s="71"/>
      <c r="J32" s="125">
        <f>SUM(J16,J22,J24,J30)</f>
        <v>568495.92749999999</v>
      </c>
      <c r="L32" s="125">
        <f>SUM(L16,L22,L24,L30)</f>
        <v>835015.82568749983</v>
      </c>
      <c r="N32" s="125">
        <f>SUM(N16,N22,N24,N30)</f>
        <v>860588.72132968728</v>
      </c>
      <c r="P32" s="125">
        <f>SUM(P16,P22,P24,P30)</f>
        <v>919350.93936292944</v>
      </c>
      <c r="R32" s="125">
        <f>SUM(R16,R22,R24,R30)</f>
        <v>940789.71284700267</v>
      </c>
    </row>
    <row r="33" spans="1:18">
      <c r="A33" s="122"/>
      <c r="B33" s="125"/>
      <c r="C33" s="125"/>
      <c r="D33" s="125"/>
      <c r="E33" s="125"/>
      <c r="F33" s="125"/>
      <c r="G33" s="125"/>
      <c r="H33" s="383"/>
      <c r="I33" s="71"/>
      <c r="J33" s="125"/>
      <c r="L33" s="125"/>
      <c r="N33" s="125"/>
      <c r="P33" s="125"/>
      <c r="R33" s="125"/>
    </row>
    <row r="34" spans="1:18">
      <c r="A34" s="71" t="s">
        <v>140</v>
      </c>
      <c r="B34" s="125">
        <f>+B32*0.2</f>
        <v>0</v>
      </c>
      <c r="C34" s="125"/>
      <c r="D34" s="125">
        <f>+D32*0.2</f>
        <v>83487.600000000006</v>
      </c>
      <c r="E34" s="125"/>
      <c r="F34" s="125">
        <f>+F32*0.2</f>
        <v>80797.8</v>
      </c>
      <c r="G34" s="125"/>
      <c r="H34" s="383">
        <f>+H32*0.2</f>
        <v>91162.62</v>
      </c>
      <c r="I34" s="71"/>
      <c r="J34" s="125">
        <f>+J32*0.2</f>
        <v>113699.18550000001</v>
      </c>
      <c r="L34" s="125">
        <f>+L32*0.2</f>
        <v>167003.16513749998</v>
      </c>
      <c r="N34" s="125">
        <f>+N32*0.2</f>
        <v>172117.74426593748</v>
      </c>
      <c r="P34" s="125">
        <f>+P32*0.2</f>
        <v>183870.1878725859</v>
      </c>
      <c r="R34" s="125">
        <f>+R32*0.2</f>
        <v>188157.94256940053</v>
      </c>
    </row>
    <row r="35" spans="1:18">
      <c r="A35" s="71"/>
      <c r="B35" s="125"/>
      <c r="C35" s="125"/>
      <c r="D35" s="125"/>
      <c r="E35" s="125"/>
      <c r="F35" s="125"/>
      <c r="G35" s="125"/>
      <c r="H35" s="383"/>
      <c r="I35" s="71"/>
      <c r="J35" s="125"/>
      <c r="L35" s="125"/>
      <c r="N35" s="125"/>
      <c r="P35" s="125"/>
      <c r="R35" s="125"/>
    </row>
    <row r="36" spans="1:18">
      <c r="A36" s="71" t="s">
        <v>141</v>
      </c>
      <c r="B36" s="127">
        <v>0</v>
      </c>
      <c r="C36" s="125"/>
      <c r="D36" s="127">
        <v>6552</v>
      </c>
      <c r="E36" s="125"/>
      <c r="F36" s="127">
        <v>3276</v>
      </c>
      <c r="G36" s="125"/>
      <c r="H36" s="384">
        <f>(65*26)*4</f>
        <v>6760</v>
      </c>
      <c r="I36" s="71"/>
      <c r="J36" s="128">
        <v>8190</v>
      </c>
      <c r="K36" s="123"/>
      <c r="L36" s="128">
        <v>9828</v>
      </c>
      <c r="M36" s="123"/>
      <c r="N36" s="128">
        <v>13104</v>
      </c>
      <c r="O36" s="123"/>
      <c r="P36" s="128">
        <v>14742</v>
      </c>
      <c r="Q36" s="123"/>
      <c r="R36" s="128">
        <v>16380</v>
      </c>
    </row>
    <row r="37" spans="1:18">
      <c r="A37" s="122" t="s">
        <v>142</v>
      </c>
      <c r="B37" s="125">
        <v>258070</v>
      </c>
      <c r="C37" s="125"/>
      <c r="D37" s="125">
        <f>SUM(D32:D36)</f>
        <v>507477.6</v>
      </c>
      <c r="E37" s="125"/>
      <c r="F37" s="125">
        <f>SUM(F32:F36)</f>
        <v>488062.8</v>
      </c>
      <c r="G37" s="125"/>
      <c r="H37" s="383">
        <f>SUM(H32:H36)</f>
        <v>553735.72</v>
      </c>
      <c r="I37" s="71"/>
      <c r="J37" s="125">
        <f>SUM(J32:J36)</f>
        <v>690385.11300000001</v>
      </c>
      <c r="L37" s="125">
        <f>SUM(L32:L36)</f>
        <v>1011846.9908249998</v>
      </c>
      <c r="N37" s="125">
        <f>SUM(N32:N36)</f>
        <v>1045810.4655956248</v>
      </c>
      <c r="P37" s="125">
        <f>SUM(P32:P36)</f>
        <v>1117963.1272355153</v>
      </c>
      <c r="R37" s="125">
        <f>SUM(R32:R36)</f>
        <v>1145327.6554164032</v>
      </c>
    </row>
    <row r="38" spans="1:18">
      <c r="A38" s="121"/>
      <c r="B38" s="71"/>
      <c r="C38" s="71"/>
      <c r="D38" s="130"/>
      <c r="E38" s="71"/>
      <c r="F38" s="71"/>
      <c r="G38" s="71"/>
      <c r="H38" s="380"/>
      <c r="I38" s="71"/>
      <c r="J38" s="71"/>
    </row>
    <row r="39" spans="1:18">
      <c r="B39" s="71"/>
      <c r="C39" s="71"/>
      <c r="D39" s="130"/>
      <c r="E39" s="71"/>
      <c r="F39" s="71"/>
      <c r="G39" s="71"/>
      <c r="H39" s="380"/>
      <c r="I39" s="71"/>
      <c r="J39" s="71"/>
    </row>
    <row r="40" spans="1:18">
      <c r="A40" s="131" t="s">
        <v>143</v>
      </c>
      <c r="B40" s="132"/>
      <c r="C40" s="71"/>
      <c r="D40" s="130"/>
      <c r="E40" s="71"/>
      <c r="F40" s="71"/>
      <c r="G40" s="71"/>
      <c r="H40" s="380"/>
      <c r="I40" s="71"/>
      <c r="J40" s="71"/>
    </row>
    <row r="41" spans="1:18">
      <c r="A41" s="71" t="s">
        <v>144</v>
      </c>
      <c r="B41" s="127">
        <v>5376</v>
      </c>
      <c r="C41" s="125"/>
      <c r="D41" s="127">
        <v>7500</v>
      </c>
      <c r="E41" s="125"/>
      <c r="F41" s="127">
        <v>5000</v>
      </c>
      <c r="G41" s="125"/>
      <c r="H41" s="384">
        <v>10000</v>
      </c>
      <c r="J41" s="127">
        <v>10000</v>
      </c>
      <c r="L41" s="127">
        <v>12500</v>
      </c>
      <c r="N41" s="127">
        <v>12500</v>
      </c>
      <c r="P41" s="127">
        <v>15000</v>
      </c>
      <c r="R41" s="127">
        <v>15000</v>
      </c>
    </row>
    <row r="42" spans="1:18">
      <c r="A42" s="71"/>
      <c r="B42" s="125">
        <f>SUM(B41)</f>
        <v>5376</v>
      </c>
      <c r="C42" s="125"/>
      <c r="D42" s="125">
        <f>SUM(D41)</f>
        <v>7500</v>
      </c>
      <c r="E42" s="125"/>
      <c r="F42" s="125">
        <f>SUM(F41)</f>
        <v>5000</v>
      </c>
      <c r="G42" s="125"/>
      <c r="H42" s="383">
        <f>SUM(H41)</f>
        <v>10000</v>
      </c>
      <c r="I42" s="71"/>
      <c r="J42" s="125">
        <f>SUM(J41)</f>
        <v>10000</v>
      </c>
      <c r="L42" s="125">
        <f>SUM(L41)</f>
        <v>12500</v>
      </c>
      <c r="N42" s="125">
        <f>SUM(N41)</f>
        <v>12500</v>
      </c>
      <c r="P42" s="125">
        <f>SUM(P41)</f>
        <v>15000</v>
      </c>
      <c r="R42" s="125">
        <f>SUM(R41)</f>
        <v>15000</v>
      </c>
    </row>
    <row r="43" spans="1:18">
      <c r="A43" s="133" t="s">
        <v>145</v>
      </c>
      <c r="B43" s="71"/>
      <c r="C43" s="71"/>
      <c r="D43" s="130"/>
      <c r="E43" s="71"/>
      <c r="F43" s="71"/>
      <c r="G43" s="71"/>
      <c r="H43" s="380"/>
      <c r="I43" s="71"/>
      <c r="J43" s="71"/>
    </row>
    <row r="44" spans="1:18">
      <c r="A44" s="121" t="s">
        <v>146</v>
      </c>
      <c r="B44" s="125">
        <v>10200</v>
      </c>
      <c r="C44" s="125"/>
      <c r="D44" s="125">
        <v>10200</v>
      </c>
      <c r="E44" s="125"/>
      <c r="F44" s="125">
        <v>10200</v>
      </c>
      <c r="G44" s="125"/>
      <c r="H44" s="383">
        <v>10200</v>
      </c>
      <c r="I44" s="71" t="s">
        <v>302</v>
      </c>
      <c r="J44" s="125">
        <v>10200</v>
      </c>
      <c r="L44" s="125">
        <v>10200</v>
      </c>
      <c r="N44" s="125">
        <v>10200</v>
      </c>
      <c r="P44" s="125">
        <v>10200</v>
      </c>
      <c r="R44" s="125">
        <v>10200</v>
      </c>
    </row>
    <row r="45" spans="1:18">
      <c r="A45" s="134" t="s">
        <v>147</v>
      </c>
      <c r="B45" s="125">
        <v>56140</v>
      </c>
      <c r="C45" s="125"/>
      <c r="D45" s="125">
        <v>22500</v>
      </c>
      <c r="E45" s="125"/>
      <c r="F45" s="125">
        <v>19750</v>
      </c>
      <c r="G45" s="125"/>
      <c r="H45" s="383">
        <v>25000</v>
      </c>
      <c r="J45" s="125">
        <v>27750</v>
      </c>
      <c r="L45" s="125">
        <v>30750</v>
      </c>
      <c r="N45" s="125">
        <v>31250</v>
      </c>
      <c r="P45" s="125">
        <v>33750</v>
      </c>
      <c r="R45" s="125">
        <v>33750</v>
      </c>
    </row>
    <row r="46" spans="1:18">
      <c r="A46" s="71" t="s">
        <v>148</v>
      </c>
      <c r="B46" s="125">
        <v>0</v>
      </c>
      <c r="C46" s="125"/>
      <c r="D46" s="125">
        <v>640</v>
      </c>
      <c r="E46" s="125"/>
      <c r="F46" s="125">
        <v>640</v>
      </c>
      <c r="G46" s="125"/>
      <c r="H46" s="383">
        <v>640</v>
      </c>
      <c r="I46" s="125" t="s">
        <v>302</v>
      </c>
      <c r="J46" s="125">
        <v>640</v>
      </c>
      <c r="K46" s="385"/>
      <c r="L46" s="385">
        <v>640</v>
      </c>
      <c r="M46" s="385"/>
      <c r="N46" s="385">
        <v>640</v>
      </c>
      <c r="O46" s="385"/>
      <c r="P46" s="385">
        <v>640</v>
      </c>
      <c r="Q46" s="385"/>
      <c r="R46" s="385">
        <v>640</v>
      </c>
    </row>
    <row r="47" spans="1:18">
      <c r="A47" s="71" t="s">
        <v>149</v>
      </c>
      <c r="B47" s="125">
        <v>2115</v>
      </c>
      <c r="C47" s="125"/>
      <c r="D47" s="125">
        <v>800</v>
      </c>
      <c r="E47" s="125"/>
      <c r="F47" s="125">
        <v>800</v>
      </c>
      <c r="G47" s="125"/>
      <c r="H47" s="383">
        <v>800</v>
      </c>
      <c r="I47" s="125" t="s">
        <v>302</v>
      </c>
      <c r="J47" s="125">
        <v>800</v>
      </c>
      <c r="K47" s="385"/>
      <c r="L47" s="385">
        <v>800</v>
      </c>
      <c r="M47" s="385"/>
      <c r="N47" s="385">
        <v>800</v>
      </c>
      <c r="O47" s="385"/>
      <c r="P47" s="385">
        <v>800</v>
      </c>
      <c r="Q47" s="385"/>
      <c r="R47" s="385">
        <v>800</v>
      </c>
    </row>
    <row r="48" spans="1:18">
      <c r="A48" s="121" t="s">
        <v>150</v>
      </c>
      <c r="B48" s="125">
        <v>580</v>
      </c>
      <c r="C48" s="125"/>
      <c r="D48" s="125">
        <v>11500</v>
      </c>
      <c r="E48" s="125"/>
      <c r="F48" s="125">
        <v>7000</v>
      </c>
      <c r="G48" s="125"/>
      <c r="H48" s="383">
        <v>16000</v>
      </c>
      <c r="I48" s="385"/>
      <c r="J48" s="385">
        <v>13000</v>
      </c>
      <c r="K48" s="385"/>
      <c r="L48" s="385">
        <v>15000</v>
      </c>
      <c r="M48" s="385"/>
      <c r="N48" s="385">
        <v>17000</v>
      </c>
      <c r="O48" s="385"/>
      <c r="P48" s="385">
        <v>19000</v>
      </c>
      <c r="Q48" s="385"/>
      <c r="R48" s="385">
        <v>19000</v>
      </c>
    </row>
    <row r="49" spans="1:18">
      <c r="A49" s="121" t="s">
        <v>151</v>
      </c>
      <c r="B49" s="125">
        <v>8301</v>
      </c>
      <c r="C49" s="125"/>
      <c r="D49" s="125">
        <v>15000</v>
      </c>
      <c r="E49" s="125"/>
      <c r="F49" s="125">
        <v>13000</v>
      </c>
      <c r="G49" s="125"/>
      <c r="H49" s="383">
        <v>17000</v>
      </c>
      <c r="I49" s="385"/>
      <c r="J49" s="385">
        <v>19000</v>
      </c>
      <c r="K49" s="385"/>
      <c r="L49" s="385">
        <v>21000</v>
      </c>
      <c r="M49" s="385"/>
      <c r="N49" s="385">
        <v>23000</v>
      </c>
      <c r="O49" s="385"/>
      <c r="P49" s="385">
        <v>25000</v>
      </c>
      <c r="Q49" s="385"/>
      <c r="R49" s="385">
        <v>25000</v>
      </c>
    </row>
    <row r="50" spans="1:18">
      <c r="A50" s="71" t="s">
        <v>152</v>
      </c>
      <c r="B50" s="125">
        <v>0</v>
      </c>
      <c r="C50" s="125"/>
      <c r="D50" s="125">
        <v>7000</v>
      </c>
      <c r="E50" s="125"/>
      <c r="F50" s="125">
        <v>7000</v>
      </c>
      <c r="G50" s="125"/>
      <c r="H50" s="383">
        <v>7000</v>
      </c>
      <c r="I50" s="71" t="s">
        <v>302</v>
      </c>
      <c r="J50" s="125">
        <v>7000</v>
      </c>
      <c r="L50" s="125">
        <v>7000</v>
      </c>
      <c r="N50" s="125">
        <v>7000</v>
      </c>
      <c r="P50" s="125">
        <v>7000</v>
      </c>
      <c r="R50" s="125">
        <v>7000</v>
      </c>
    </row>
    <row r="51" spans="1:18">
      <c r="A51" s="71" t="s">
        <v>153</v>
      </c>
      <c r="B51" s="125">
        <v>3889</v>
      </c>
      <c r="C51" s="125"/>
      <c r="D51" s="125">
        <v>1200</v>
      </c>
      <c r="E51" s="125"/>
      <c r="F51" s="125">
        <v>1200</v>
      </c>
      <c r="G51" s="125"/>
      <c r="H51" s="383">
        <v>1200</v>
      </c>
      <c r="I51" s="71" t="s">
        <v>302</v>
      </c>
      <c r="J51" s="125">
        <v>1200</v>
      </c>
      <c r="L51" s="125">
        <v>1200</v>
      </c>
      <c r="N51" s="125">
        <v>1200</v>
      </c>
      <c r="P51" s="125">
        <v>1200</v>
      </c>
      <c r="R51" s="125">
        <v>1200</v>
      </c>
    </row>
    <row r="52" spans="1:18">
      <c r="A52" s="71" t="s">
        <v>154</v>
      </c>
      <c r="B52" s="125">
        <v>1005</v>
      </c>
      <c r="C52" s="125"/>
      <c r="D52" s="125">
        <v>2000</v>
      </c>
      <c r="E52" s="125"/>
      <c r="F52" s="125">
        <v>2000</v>
      </c>
      <c r="G52" s="125"/>
      <c r="H52" s="383">
        <v>2000</v>
      </c>
      <c r="I52" s="71" t="s">
        <v>302</v>
      </c>
      <c r="J52" s="125">
        <v>2000</v>
      </c>
      <c r="K52" s="71"/>
      <c r="L52" s="125">
        <v>2000</v>
      </c>
      <c r="M52" s="71"/>
      <c r="N52" s="125">
        <v>2000</v>
      </c>
      <c r="O52" s="71"/>
      <c r="P52" s="125">
        <v>2000</v>
      </c>
      <c r="Q52" s="71"/>
      <c r="R52" s="125">
        <v>2000</v>
      </c>
    </row>
    <row r="53" spans="1:18">
      <c r="A53" s="71" t="s">
        <v>155</v>
      </c>
      <c r="B53" s="125">
        <f>2179+23427</f>
        <v>25606</v>
      </c>
      <c r="C53" s="125"/>
      <c r="D53" s="125">
        <v>15000</v>
      </c>
      <c r="E53" s="125"/>
      <c r="F53" s="125">
        <v>12000</v>
      </c>
      <c r="G53" s="125"/>
      <c r="H53" s="383">
        <v>20000</v>
      </c>
      <c r="J53" s="125">
        <v>25000</v>
      </c>
      <c r="L53" s="125">
        <v>25000</v>
      </c>
      <c r="N53" s="125">
        <v>25000</v>
      </c>
      <c r="P53" s="125">
        <v>25000</v>
      </c>
      <c r="R53" s="125">
        <v>25000</v>
      </c>
    </row>
    <row r="54" spans="1:18">
      <c r="A54" s="71" t="s">
        <v>156</v>
      </c>
      <c r="B54" s="125">
        <v>0</v>
      </c>
      <c r="C54" s="125"/>
      <c r="D54" s="125">
        <v>10900</v>
      </c>
      <c r="E54" s="125"/>
      <c r="F54" s="125">
        <v>6972</v>
      </c>
      <c r="G54" s="125"/>
      <c r="H54" s="383">
        <v>10900</v>
      </c>
      <c r="I54" s="71" t="s">
        <v>302</v>
      </c>
      <c r="J54" s="125">
        <v>10900</v>
      </c>
      <c r="L54" s="125">
        <v>10900</v>
      </c>
      <c r="N54" s="125">
        <v>10900</v>
      </c>
      <c r="P54" s="125">
        <v>10900</v>
      </c>
      <c r="R54" s="125">
        <v>10900</v>
      </c>
    </row>
    <row r="55" spans="1:18">
      <c r="A55" s="71" t="s">
        <v>157</v>
      </c>
      <c r="B55" s="125">
        <v>0</v>
      </c>
      <c r="C55" s="125"/>
      <c r="D55" s="125">
        <v>4860</v>
      </c>
      <c r="E55" s="125"/>
      <c r="F55" s="125">
        <v>4860</v>
      </c>
      <c r="G55" s="125"/>
      <c r="H55" s="383">
        <v>10000</v>
      </c>
      <c r="I55" s="71" t="s">
        <v>302</v>
      </c>
      <c r="J55" s="125">
        <v>10000</v>
      </c>
      <c r="L55" s="125">
        <v>10000</v>
      </c>
      <c r="N55" s="125">
        <v>10000</v>
      </c>
      <c r="P55" s="125">
        <v>10000</v>
      </c>
      <c r="R55" s="125">
        <v>10000</v>
      </c>
    </row>
    <row r="56" spans="1:18">
      <c r="A56" s="71" t="s">
        <v>158</v>
      </c>
      <c r="B56" s="125">
        <v>0</v>
      </c>
      <c r="C56" s="125"/>
      <c r="D56" s="125">
        <v>1800</v>
      </c>
      <c r="E56" s="125"/>
      <c r="F56" s="125">
        <v>1800</v>
      </c>
      <c r="G56" s="125"/>
      <c r="H56" s="383">
        <v>1800</v>
      </c>
      <c r="I56" s="71" t="s">
        <v>302</v>
      </c>
      <c r="J56" s="125">
        <v>1800</v>
      </c>
      <c r="L56" s="125">
        <v>1800</v>
      </c>
      <c r="N56" s="125">
        <v>1800</v>
      </c>
      <c r="P56" s="125">
        <v>1800</v>
      </c>
      <c r="R56" s="125">
        <v>1800</v>
      </c>
    </row>
    <row r="57" spans="1:18">
      <c r="A57" s="134" t="s">
        <v>159</v>
      </c>
      <c r="B57" s="125">
        <f>19025-10200+14474+38250</f>
        <v>61549</v>
      </c>
      <c r="C57" s="125"/>
      <c r="D57" s="125">
        <f>SUM(D60:D63)</f>
        <v>172000</v>
      </c>
      <c r="E57" s="125"/>
      <c r="F57" s="125">
        <f>SUM(F60:F63)</f>
        <v>217000</v>
      </c>
      <c r="G57" s="125"/>
      <c r="H57" s="383">
        <f>SUM(H60:H63)</f>
        <v>200000</v>
      </c>
      <c r="I57" s="71"/>
      <c r="J57" s="125">
        <f>SUM(J60:J63)</f>
        <v>200000</v>
      </c>
      <c r="K57" s="71"/>
      <c r="L57" s="125">
        <f>SUM(L60:L63)</f>
        <v>210000</v>
      </c>
      <c r="M57" s="71"/>
      <c r="N57" s="125">
        <f>SUM(N60:N63)</f>
        <v>210000</v>
      </c>
      <c r="O57" s="71"/>
      <c r="P57" s="125">
        <f>SUM(P60:P63)</f>
        <v>220000</v>
      </c>
      <c r="Q57" s="71"/>
      <c r="R57" s="125">
        <f>SUM(R60:R63)</f>
        <v>220000</v>
      </c>
    </row>
    <row r="58" spans="1:18">
      <c r="A58" s="68" t="s">
        <v>134</v>
      </c>
      <c r="B58" s="127">
        <v>30495</v>
      </c>
      <c r="C58" s="135"/>
      <c r="D58" s="127">
        <v>0</v>
      </c>
      <c r="E58" s="127"/>
      <c r="F58" s="127">
        <v>0</v>
      </c>
      <c r="G58" s="127"/>
      <c r="H58" s="383">
        <v>0</v>
      </c>
      <c r="I58" s="127"/>
      <c r="J58" s="127">
        <v>0</v>
      </c>
      <c r="K58" s="127"/>
      <c r="L58" s="127">
        <v>0</v>
      </c>
      <c r="M58" s="127"/>
      <c r="N58" s="127">
        <v>0</v>
      </c>
      <c r="O58" s="127"/>
      <c r="P58" s="127">
        <v>0</v>
      </c>
      <c r="Q58" s="127"/>
      <c r="R58" s="127">
        <v>0</v>
      </c>
    </row>
    <row r="59" spans="1:18">
      <c r="A59" s="134"/>
      <c r="B59" s="134"/>
      <c r="C59" s="125"/>
      <c r="D59" s="125"/>
      <c r="E59" s="125"/>
      <c r="F59" s="125"/>
      <c r="G59" s="125"/>
      <c r="H59" s="383"/>
      <c r="I59" s="71"/>
      <c r="J59" s="125"/>
      <c r="L59" s="125"/>
      <c r="N59" s="125"/>
      <c r="P59" s="125"/>
      <c r="R59" s="125"/>
    </row>
    <row r="60" spans="1:18">
      <c r="A60" s="136" t="s">
        <v>160</v>
      </c>
      <c r="B60" s="137">
        <v>0</v>
      </c>
      <c r="C60" s="137"/>
      <c r="D60" s="137">
        <v>50000</v>
      </c>
      <c r="E60" s="137"/>
      <c r="F60" s="137">
        <v>85000</v>
      </c>
      <c r="G60" s="137"/>
      <c r="H60" s="386">
        <v>50000</v>
      </c>
      <c r="I60" s="387" t="s">
        <v>302</v>
      </c>
      <c r="J60" s="137">
        <v>50000</v>
      </c>
      <c r="K60" s="387"/>
      <c r="L60" s="137">
        <v>50000</v>
      </c>
      <c r="M60" s="387"/>
      <c r="N60" s="137">
        <v>50000</v>
      </c>
      <c r="O60" s="387"/>
      <c r="P60" s="137">
        <v>50000</v>
      </c>
      <c r="Q60" s="387"/>
      <c r="R60" s="388">
        <v>50000</v>
      </c>
    </row>
    <row r="61" spans="1:18">
      <c r="A61" s="139" t="s">
        <v>161</v>
      </c>
      <c r="B61" s="125">
        <v>0</v>
      </c>
      <c r="C61" s="125"/>
      <c r="D61" s="125">
        <v>50000</v>
      </c>
      <c r="E61" s="125"/>
      <c r="F61" s="125">
        <v>59000</v>
      </c>
      <c r="G61" s="125"/>
      <c r="H61" s="383">
        <v>50000</v>
      </c>
      <c r="I61" s="71" t="s">
        <v>302</v>
      </c>
      <c r="J61" s="125">
        <v>50000</v>
      </c>
      <c r="K61" s="71"/>
      <c r="L61" s="125">
        <v>50000</v>
      </c>
      <c r="M61" s="71"/>
      <c r="N61" s="125">
        <v>50000</v>
      </c>
      <c r="O61" s="71"/>
      <c r="P61" s="125">
        <v>50000</v>
      </c>
      <c r="Q61" s="71"/>
      <c r="R61" s="389">
        <v>50000</v>
      </c>
    </row>
    <row r="62" spans="1:18">
      <c r="A62" s="139" t="s">
        <v>162</v>
      </c>
      <c r="B62" s="125">
        <v>0</v>
      </c>
      <c r="C62" s="125"/>
      <c r="D62" s="125">
        <v>57000</v>
      </c>
      <c r="E62" s="125"/>
      <c r="F62" s="125">
        <v>57000</v>
      </c>
      <c r="G62" s="125"/>
      <c r="H62" s="383">
        <v>60000</v>
      </c>
      <c r="I62" s="71" t="s">
        <v>302</v>
      </c>
      <c r="J62" s="125">
        <v>60000</v>
      </c>
      <c r="K62" s="71"/>
      <c r="L62" s="125">
        <v>60000</v>
      </c>
      <c r="M62" s="71"/>
      <c r="N62" s="125">
        <v>60000</v>
      </c>
      <c r="O62" s="71"/>
      <c r="P62" s="125">
        <v>60000</v>
      </c>
      <c r="Q62" s="71"/>
      <c r="R62" s="389">
        <v>60000</v>
      </c>
    </row>
    <row r="63" spans="1:18">
      <c r="A63" s="140" t="s">
        <v>163</v>
      </c>
      <c r="B63" s="127">
        <v>0</v>
      </c>
      <c r="C63" s="127"/>
      <c r="D63" s="127">
        <v>15000</v>
      </c>
      <c r="E63" s="127"/>
      <c r="F63" s="127">
        <v>16000</v>
      </c>
      <c r="G63" s="127"/>
      <c r="H63" s="384">
        <v>40000</v>
      </c>
      <c r="I63" s="135"/>
      <c r="J63" s="127">
        <v>40000</v>
      </c>
      <c r="K63" s="135"/>
      <c r="L63" s="127">
        <v>50000</v>
      </c>
      <c r="M63" s="135"/>
      <c r="N63" s="127">
        <v>50000</v>
      </c>
      <c r="O63" s="135"/>
      <c r="P63" s="390">
        <v>60000</v>
      </c>
      <c r="Q63" s="135"/>
      <c r="R63" s="390">
        <v>60000</v>
      </c>
    </row>
    <row r="64" spans="1:18">
      <c r="A64" s="71"/>
      <c r="B64" s="125"/>
      <c r="C64" s="125"/>
      <c r="D64" s="125"/>
      <c r="E64" s="125"/>
      <c r="F64" s="125"/>
      <c r="G64" s="125"/>
      <c r="H64" s="383"/>
      <c r="I64" s="71"/>
      <c r="J64" s="125"/>
      <c r="K64" s="71"/>
      <c r="L64" s="125"/>
      <c r="M64" s="71"/>
      <c r="N64" s="125"/>
      <c r="O64" s="71"/>
      <c r="P64" s="125"/>
      <c r="Q64" s="71"/>
      <c r="R64" s="125"/>
    </row>
    <row r="65" spans="1:18">
      <c r="A65" s="122" t="s">
        <v>164</v>
      </c>
      <c r="B65" s="125">
        <f>SUM(B44:B58)</f>
        <v>199880</v>
      </c>
      <c r="C65" s="125"/>
      <c r="D65" s="125">
        <f>SUM(D44:D58)</f>
        <v>275400</v>
      </c>
      <c r="E65" s="125"/>
      <c r="F65" s="125">
        <f>SUM(F44:F58)</f>
        <v>304222</v>
      </c>
      <c r="G65" s="125"/>
      <c r="H65" s="383">
        <f>SUM(H44:H58)</f>
        <v>322540</v>
      </c>
      <c r="I65" s="71"/>
      <c r="J65" s="125">
        <f>SUM(J44:J58)</f>
        <v>329290</v>
      </c>
      <c r="K65" s="71"/>
      <c r="L65" s="125">
        <f>SUM(L44:L58)</f>
        <v>346290</v>
      </c>
      <c r="M65" s="71"/>
      <c r="N65" s="125">
        <f>SUM(N44:N58)</f>
        <v>350790</v>
      </c>
      <c r="O65" s="71"/>
      <c r="P65" s="125">
        <f>SUM(P44:P58)</f>
        <v>367290</v>
      </c>
      <c r="Q65" s="71"/>
      <c r="R65" s="125">
        <f>SUM(R44:R58)</f>
        <v>367290</v>
      </c>
    </row>
    <row r="66" spans="1:18">
      <c r="A66" s="71"/>
      <c r="B66" s="125"/>
      <c r="C66" s="125"/>
      <c r="D66" s="125"/>
      <c r="E66" s="125"/>
      <c r="F66" s="125"/>
      <c r="G66" s="125"/>
      <c r="H66" s="383"/>
      <c r="I66" s="71"/>
      <c r="J66" s="125"/>
      <c r="L66" s="125"/>
      <c r="N66" s="125"/>
      <c r="P66" s="125"/>
      <c r="R66" s="125"/>
    </row>
    <row r="67" spans="1:18">
      <c r="A67" s="376" t="s">
        <v>165</v>
      </c>
      <c r="B67" s="132"/>
      <c r="C67" s="71"/>
      <c r="D67" s="130"/>
      <c r="E67" s="71"/>
      <c r="F67" s="71"/>
      <c r="G67" s="71"/>
      <c r="H67" s="380"/>
      <c r="I67" s="71"/>
      <c r="J67" s="71"/>
    </row>
    <row r="68" spans="1:18">
      <c r="A68" s="71" t="s">
        <v>166</v>
      </c>
      <c r="B68" s="127">
        <v>0</v>
      </c>
      <c r="C68" s="125"/>
      <c r="D68" s="127">
        <v>2000</v>
      </c>
      <c r="E68" s="125"/>
      <c r="F68" s="127">
        <v>2000</v>
      </c>
      <c r="G68" s="125"/>
      <c r="H68" s="384">
        <v>2000</v>
      </c>
      <c r="I68" s="71"/>
      <c r="J68" s="127">
        <v>2000</v>
      </c>
      <c r="L68" s="127">
        <v>2000</v>
      </c>
      <c r="N68" s="127">
        <v>2000</v>
      </c>
      <c r="P68" s="127">
        <v>2000</v>
      </c>
      <c r="R68" s="127">
        <v>2000</v>
      </c>
    </row>
    <row r="69" spans="1:18">
      <c r="A69" s="71"/>
      <c r="B69" s="125">
        <f>SUM(B68)</f>
        <v>0</v>
      </c>
      <c r="C69" s="125"/>
      <c r="D69" s="125">
        <f>SUM(D68)</f>
        <v>2000</v>
      </c>
      <c r="E69" s="125"/>
      <c r="F69" s="125">
        <f>SUM(F68)</f>
        <v>2000</v>
      </c>
      <c r="G69" s="125"/>
      <c r="H69" s="383">
        <f>SUM(H68)</f>
        <v>2000</v>
      </c>
      <c r="I69" s="71"/>
      <c r="J69" s="125">
        <f>SUM(J68)</f>
        <v>2000</v>
      </c>
      <c r="L69" s="125">
        <f>SUM(L68)</f>
        <v>2000</v>
      </c>
      <c r="N69" s="125">
        <f>SUM(N68)</f>
        <v>2000</v>
      </c>
      <c r="P69" s="125">
        <f>SUM(P68)</f>
        <v>2000</v>
      </c>
      <c r="R69" s="125">
        <f>SUM(R68)</f>
        <v>2000</v>
      </c>
    </row>
    <row r="70" spans="1:18">
      <c r="A70" s="71"/>
      <c r="B70" s="71"/>
      <c r="C70" s="71"/>
      <c r="D70" s="71"/>
      <c r="E70" s="71"/>
      <c r="F70" s="71"/>
      <c r="G70" s="71"/>
      <c r="H70" s="380"/>
      <c r="I70" s="71"/>
      <c r="J70" s="71"/>
    </row>
    <row r="71" spans="1:18">
      <c r="A71" s="419" t="s">
        <v>167</v>
      </c>
      <c r="B71" s="419"/>
      <c r="C71" s="71"/>
      <c r="D71" s="130"/>
      <c r="E71" s="71"/>
      <c r="F71" s="71"/>
      <c r="G71" s="71"/>
      <c r="H71" s="380"/>
      <c r="I71" s="71"/>
      <c r="J71" s="71"/>
    </row>
    <row r="72" spans="1:18">
      <c r="A72" s="134" t="s">
        <v>168</v>
      </c>
      <c r="B72" s="142">
        <v>0</v>
      </c>
      <c r="C72" s="142"/>
      <c r="D72" s="125">
        <v>170000</v>
      </c>
      <c r="E72" s="125"/>
      <c r="F72" s="142">
        <v>0</v>
      </c>
      <c r="G72" s="125"/>
      <c r="H72" s="391">
        <v>170000</v>
      </c>
      <c r="I72" s="71"/>
      <c r="J72" s="142">
        <v>30000</v>
      </c>
      <c r="L72" s="142">
        <v>30000</v>
      </c>
      <c r="N72" s="142">
        <v>30000</v>
      </c>
      <c r="P72" s="142">
        <v>30000</v>
      </c>
      <c r="R72" s="142">
        <v>30000</v>
      </c>
    </row>
    <row r="73" spans="1:18">
      <c r="A73" s="71" t="s">
        <v>169</v>
      </c>
      <c r="B73" s="125">
        <v>0</v>
      </c>
      <c r="C73" s="125"/>
      <c r="D73" s="125">
        <v>3600</v>
      </c>
      <c r="E73" s="125"/>
      <c r="F73" s="125">
        <v>3600</v>
      </c>
      <c r="G73" s="125"/>
      <c r="H73" s="383">
        <v>3600</v>
      </c>
      <c r="I73" s="71"/>
      <c r="J73" s="125">
        <v>1800</v>
      </c>
      <c r="L73" s="125">
        <v>3600</v>
      </c>
      <c r="N73" s="125">
        <v>0</v>
      </c>
      <c r="P73" s="125">
        <v>9000</v>
      </c>
      <c r="R73" s="125">
        <v>0</v>
      </c>
    </row>
    <row r="74" spans="1:18">
      <c r="A74" s="71" t="s">
        <v>170</v>
      </c>
      <c r="B74" s="127">
        <v>0</v>
      </c>
      <c r="C74" s="125"/>
      <c r="D74" s="127">
        <v>1400</v>
      </c>
      <c r="E74" s="125"/>
      <c r="F74" s="127">
        <v>1400</v>
      </c>
      <c r="G74" s="125"/>
      <c r="H74" s="384">
        <v>1400</v>
      </c>
      <c r="I74" s="71"/>
      <c r="J74" s="127">
        <v>1400</v>
      </c>
      <c r="L74" s="127">
        <v>2800</v>
      </c>
      <c r="N74" s="127">
        <v>0</v>
      </c>
      <c r="P74" s="127">
        <v>0</v>
      </c>
      <c r="R74" s="127">
        <v>0</v>
      </c>
    </row>
    <row r="75" spans="1:18">
      <c r="A75" s="71"/>
      <c r="B75" s="127">
        <f>SUM(B72:B74)</f>
        <v>0</v>
      </c>
      <c r="C75" s="125"/>
      <c r="D75" s="127">
        <f>SUM(D72:D74)</f>
        <v>175000</v>
      </c>
      <c r="E75" s="125"/>
      <c r="F75" s="127">
        <f>SUM(F72:F74)</f>
        <v>5000</v>
      </c>
      <c r="G75" s="125"/>
      <c r="H75" s="384">
        <f>SUM(H72:H74)</f>
        <v>175000</v>
      </c>
      <c r="I75" s="71"/>
      <c r="J75" s="127">
        <f>SUM(J72:J74)</f>
        <v>33200</v>
      </c>
      <c r="L75" s="127">
        <f>SUM(L72:L74)</f>
        <v>36400</v>
      </c>
      <c r="N75" s="127">
        <f>SUM(N72:N74)</f>
        <v>30000</v>
      </c>
      <c r="P75" s="127">
        <f>SUM(P72:P74)</f>
        <v>39000</v>
      </c>
      <c r="R75" s="127">
        <f>SUM(R72:R74)</f>
        <v>30000</v>
      </c>
    </row>
    <row r="76" spans="1:18">
      <c r="A76" s="71"/>
      <c r="B76" s="71"/>
      <c r="C76" s="71"/>
      <c r="D76" s="71"/>
      <c r="E76" s="130"/>
      <c r="F76" s="71"/>
      <c r="G76" s="71"/>
      <c r="H76" s="380"/>
      <c r="I76" s="71"/>
      <c r="J76" s="71"/>
    </row>
    <row r="77" spans="1:18" ht="13.5" thickBot="1">
      <c r="A77" s="71" t="s">
        <v>171</v>
      </c>
      <c r="B77" s="144">
        <f>SUM(B37,B42,B65,B68,B75)</f>
        <v>463326</v>
      </c>
      <c r="C77" s="71"/>
      <c r="D77" s="144">
        <f>SUM(D37,D42,D65,D69,D75)</f>
        <v>967377.6</v>
      </c>
      <c r="E77" s="130"/>
      <c r="F77" s="144">
        <f>SUM(F37,F42,G66,F65,F69,F75)</f>
        <v>804284.8</v>
      </c>
      <c r="G77" s="71"/>
      <c r="H77" s="392">
        <f>SUM(H37,H42,H65,H69,H75)</f>
        <v>1063275.72</v>
      </c>
      <c r="I77" s="71"/>
      <c r="J77" s="144">
        <f>SUM(J37,J42,J65,J69,J75)</f>
        <v>1064875.1129999999</v>
      </c>
      <c r="L77" s="144">
        <f>SUM(L37,L42,L65,L69,L75)</f>
        <v>1409036.9908249998</v>
      </c>
      <c r="N77" s="144">
        <f>SUM(N37,N42,N65,N69,N75)</f>
        <v>1441100.4655956249</v>
      </c>
      <c r="P77" s="144">
        <f>SUM(P37,P42,P65,P69,P75)</f>
        <v>1541253.1272355153</v>
      </c>
      <c r="R77" s="144">
        <f>SUM(R37,R42,R65,R69,R75)</f>
        <v>1559617.6554164032</v>
      </c>
    </row>
    <row r="78" spans="1:18" ht="13.5" thickTop="1">
      <c r="A78" s="71"/>
      <c r="B78" s="71"/>
      <c r="C78" s="71"/>
      <c r="D78" s="71"/>
      <c r="E78" s="130"/>
      <c r="F78" s="71"/>
      <c r="G78" s="71"/>
      <c r="H78" s="71"/>
      <c r="I78" s="71"/>
      <c r="J78" s="71"/>
    </row>
    <row r="79" spans="1:18">
      <c r="A79" s="71"/>
      <c r="B79" s="71"/>
      <c r="C79" s="71"/>
      <c r="D79" s="71"/>
      <c r="E79" s="130"/>
      <c r="F79" s="71"/>
      <c r="G79" s="71"/>
      <c r="H79" s="71"/>
      <c r="I79" s="71"/>
      <c r="J79" s="71"/>
    </row>
    <row r="80" spans="1:18">
      <c r="A80" s="71"/>
      <c r="B80" s="71"/>
      <c r="C80" s="71"/>
      <c r="D80" s="71"/>
      <c r="E80" s="130"/>
      <c r="F80" s="71"/>
      <c r="G80" s="71"/>
      <c r="H80" s="71"/>
      <c r="I80" s="71"/>
      <c r="J80" s="71"/>
    </row>
    <row r="81" spans="1:10">
      <c r="A81" s="71"/>
      <c r="B81" s="71"/>
      <c r="C81" s="71"/>
      <c r="D81" s="71"/>
      <c r="E81" s="130"/>
      <c r="F81" s="71"/>
      <c r="G81" s="71"/>
      <c r="H81" s="71"/>
      <c r="I81" s="71"/>
      <c r="J81" s="71"/>
    </row>
    <row r="82" spans="1:10">
      <c r="A82" s="71"/>
      <c r="B82" s="71"/>
      <c r="C82" s="71"/>
      <c r="D82" s="71"/>
      <c r="E82" s="130"/>
      <c r="F82" s="71"/>
      <c r="G82" s="71"/>
      <c r="H82" s="71"/>
      <c r="I82" s="71"/>
      <c r="J82" s="71"/>
    </row>
    <row r="83" spans="1:10">
      <c r="A83" s="71"/>
      <c r="B83" s="71"/>
      <c r="C83" s="71"/>
      <c r="D83" s="71"/>
      <c r="E83" s="130"/>
      <c r="F83" s="71"/>
      <c r="G83" s="71"/>
      <c r="H83" s="71"/>
      <c r="I83" s="71"/>
      <c r="J83" s="71"/>
    </row>
    <row r="84" spans="1:10">
      <c r="A84" s="418"/>
      <c r="B84" s="418"/>
      <c r="C84" s="71"/>
      <c r="D84" s="71"/>
      <c r="E84" s="130"/>
      <c r="F84" s="71"/>
      <c r="G84" s="71"/>
      <c r="H84" s="71"/>
      <c r="I84" s="71"/>
      <c r="J84" s="71"/>
    </row>
    <row r="85" spans="1:10">
      <c r="A85" s="71"/>
      <c r="B85" s="71"/>
      <c r="C85" s="71"/>
      <c r="D85" s="71"/>
      <c r="E85" s="130"/>
      <c r="F85" s="71"/>
      <c r="G85" s="71"/>
      <c r="H85" s="71"/>
      <c r="I85" s="71"/>
      <c r="J85" s="71"/>
    </row>
    <row r="86" spans="1:10">
      <c r="A86" s="71"/>
      <c r="B86" s="418"/>
      <c r="C86" s="418"/>
      <c r="D86" s="71"/>
      <c r="E86" s="130"/>
      <c r="F86" s="71"/>
      <c r="G86" s="71"/>
      <c r="H86" s="71"/>
      <c r="I86" s="71"/>
      <c r="J86" s="71"/>
    </row>
    <row r="87" spans="1:10">
      <c r="A87" s="71"/>
      <c r="B87" s="418"/>
      <c r="C87" s="418"/>
      <c r="D87" s="71"/>
      <c r="E87" s="130"/>
      <c r="F87" s="71"/>
      <c r="G87" s="71"/>
      <c r="H87" s="71"/>
      <c r="I87" s="71"/>
      <c r="J87" s="71"/>
    </row>
    <row r="88" spans="1:10">
      <c r="A88" s="71"/>
      <c r="B88" s="418"/>
      <c r="C88" s="418"/>
      <c r="D88" s="71"/>
      <c r="E88" s="130"/>
      <c r="F88" s="71"/>
      <c r="G88" s="71"/>
      <c r="H88" s="71"/>
      <c r="I88" s="71"/>
      <c r="J88" s="71"/>
    </row>
    <row r="89" spans="1:10">
      <c r="A89" s="71"/>
      <c r="B89" s="418"/>
      <c r="C89" s="418"/>
      <c r="D89" s="71"/>
      <c r="E89" s="130"/>
      <c r="F89" s="71"/>
      <c r="G89" s="71"/>
      <c r="H89" s="71"/>
      <c r="I89" s="71"/>
      <c r="J89" s="71"/>
    </row>
    <row r="90" spans="1:10">
      <c r="A90" s="71"/>
      <c r="B90" s="71"/>
      <c r="C90" s="71"/>
      <c r="D90" s="71"/>
      <c r="E90" s="130"/>
      <c r="F90" s="71"/>
      <c r="G90" s="71"/>
      <c r="H90" s="71"/>
      <c r="I90" s="71"/>
      <c r="J90" s="71"/>
    </row>
    <row r="91" spans="1:10">
      <c r="A91" s="71"/>
      <c r="B91" s="71"/>
      <c r="C91" s="71"/>
      <c r="D91" s="71"/>
      <c r="E91" s="130"/>
      <c r="F91" s="71"/>
      <c r="G91" s="71"/>
      <c r="H91" s="71"/>
      <c r="I91" s="71"/>
      <c r="J91" s="71"/>
    </row>
    <row r="92" spans="1:10">
      <c r="A92" s="71"/>
      <c r="B92" s="418"/>
      <c r="C92" s="418"/>
      <c r="D92" s="71"/>
      <c r="E92" s="130"/>
      <c r="F92" s="71"/>
      <c r="G92" s="71"/>
      <c r="H92" s="71"/>
      <c r="I92" s="71"/>
      <c r="J92" s="71"/>
    </row>
    <row r="93" spans="1:10">
      <c r="A93" s="71"/>
      <c r="B93" s="418"/>
      <c r="C93" s="418"/>
      <c r="D93" s="71"/>
      <c r="E93" s="130"/>
      <c r="F93" s="71"/>
      <c r="G93" s="71"/>
      <c r="H93" s="71"/>
      <c r="I93" s="71"/>
      <c r="J93" s="71"/>
    </row>
    <row r="94" spans="1:10">
      <c r="A94" s="71"/>
      <c r="B94" s="418"/>
      <c r="C94" s="418"/>
      <c r="D94" s="71"/>
      <c r="E94" s="130"/>
      <c r="F94" s="71"/>
      <c r="G94" s="71"/>
      <c r="H94" s="71"/>
      <c r="I94" s="71"/>
      <c r="J94" s="71"/>
    </row>
    <row r="95" spans="1:10">
      <c r="A95" s="71"/>
      <c r="B95" s="71"/>
      <c r="C95" s="71"/>
      <c r="D95" s="71"/>
      <c r="E95" s="130"/>
      <c r="F95" s="71"/>
      <c r="G95" s="71"/>
      <c r="H95" s="71"/>
      <c r="I95" s="71"/>
      <c r="J95" s="71"/>
    </row>
    <row r="96" spans="1:10">
      <c r="A96" s="71"/>
      <c r="B96" s="71"/>
      <c r="C96" s="71"/>
      <c r="D96" s="71"/>
      <c r="E96" s="130"/>
      <c r="F96" s="71"/>
      <c r="G96" s="71"/>
      <c r="H96" s="71"/>
      <c r="I96" s="71"/>
      <c r="J96" s="71"/>
    </row>
    <row r="97" spans="1:10">
      <c r="A97" s="71"/>
      <c r="B97" s="418"/>
      <c r="C97" s="418"/>
      <c r="D97" s="71"/>
      <c r="E97" s="130"/>
      <c r="F97" s="71"/>
      <c r="G97" s="71"/>
      <c r="H97" s="71"/>
      <c r="I97" s="71"/>
      <c r="J97" s="71"/>
    </row>
    <row r="98" spans="1:10">
      <c r="A98" s="71"/>
      <c r="B98" s="418"/>
      <c r="C98" s="418"/>
      <c r="D98" s="71"/>
      <c r="E98" s="130"/>
      <c r="F98" s="71"/>
      <c r="G98" s="71"/>
      <c r="H98" s="71"/>
      <c r="I98" s="71"/>
      <c r="J98" s="71"/>
    </row>
    <row r="99" spans="1:10">
      <c r="A99" s="71"/>
      <c r="B99" s="71"/>
      <c r="C99" s="71"/>
      <c r="D99" s="71"/>
      <c r="E99" s="130"/>
      <c r="F99" s="71"/>
      <c r="G99" s="71"/>
      <c r="H99" s="71"/>
      <c r="I99" s="71"/>
      <c r="J99" s="71"/>
    </row>
    <row r="100" spans="1:10">
      <c r="A100" s="71"/>
      <c r="B100" s="71"/>
      <c r="C100" s="71"/>
      <c r="D100" s="71"/>
      <c r="E100" s="130"/>
      <c r="F100" s="71"/>
      <c r="G100" s="71"/>
      <c r="H100" s="71"/>
      <c r="I100" s="71"/>
      <c r="J100" s="71"/>
    </row>
    <row r="101" spans="1:10">
      <c r="A101" s="71"/>
      <c r="B101" s="418"/>
      <c r="C101" s="418"/>
      <c r="D101" s="71"/>
      <c r="E101" s="130"/>
      <c r="F101" s="71"/>
      <c r="G101" s="71"/>
      <c r="H101" s="71"/>
      <c r="I101" s="71"/>
      <c r="J101" s="71"/>
    </row>
    <row r="102" spans="1:10">
      <c r="A102" s="71"/>
      <c r="B102" s="418"/>
      <c r="C102" s="418"/>
      <c r="D102" s="71"/>
      <c r="E102" s="130"/>
      <c r="F102" s="71"/>
      <c r="G102" s="71"/>
      <c r="H102" s="71"/>
      <c r="I102" s="71"/>
      <c r="J102" s="71"/>
    </row>
    <row r="103" spans="1:10">
      <c r="A103" s="71"/>
      <c r="B103" s="71"/>
      <c r="C103" s="71"/>
      <c r="D103" s="71"/>
      <c r="E103" s="130"/>
      <c r="F103" s="71"/>
      <c r="G103" s="71"/>
      <c r="H103" s="71"/>
      <c r="I103" s="71"/>
      <c r="J103" s="71"/>
    </row>
    <row r="104" spans="1:10">
      <c r="A104" s="71"/>
      <c r="B104" s="71"/>
      <c r="C104" s="71"/>
      <c r="D104" s="71"/>
      <c r="E104" s="130"/>
      <c r="F104" s="71"/>
      <c r="G104" s="71"/>
      <c r="H104" s="71"/>
      <c r="I104" s="71"/>
      <c r="J104" s="71"/>
    </row>
    <row r="105" spans="1:10">
      <c r="A105" s="71"/>
      <c r="B105" s="418"/>
      <c r="C105" s="418"/>
      <c r="D105" s="71"/>
      <c r="E105" s="130"/>
      <c r="F105" s="71"/>
      <c r="G105" s="71"/>
      <c r="H105" s="71"/>
      <c r="I105" s="71"/>
      <c r="J105" s="71"/>
    </row>
    <row r="106" spans="1:10">
      <c r="A106" s="71"/>
      <c r="B106" s="71"/>
      <c r="C106" s="71"/>
      <c r="D106" s="71"/>
      <c r="E106" s="130"/>
      <c r="F106" s="71"/>
      <c r="G106" s="71"/>
      <c r="H106" s="71"/>
      <c r="I106" s="71"/>
      <c r="J106" s="71"/>
    </row>
    <row r="107" spans="1:10">
      <c r="A107" s="71"/>
      <c r="B107" s="71"/>
      <c r="C107" s="71"/>
      <c r="D107" s="71"/>
      <c r="E107" s="130"/>
      <c r="F107" s="71"/>
      <c r="G107" s="71"/>
      <c r="H107" s="71"/>
      <c r="I107" s="71"/>
      <c r="J107" s="71"/>
    </row>
    <row r="108" spans="1:10">
      <c r="A108" s="71"/>
      <c r="B108" s="71"/>
      <c r="C108" s="71"/>
      <c r="D108" s="71"/>
      <c r="E108" s="130"/>
      <c r="F108" s="71"/>
      <c r="G108" s="71"/>
      <c r="H108" s="71"/>
      <c r="I108" s="71"/>
      <c r="J108" s="71"/>
    </row>
    <row r="109" spans="1:10">
      <c r="A109" s="71"/>
      <c r="B109" s="418"/>
      <c r="C109" s="418"/>
      <c r="D109" s="71"/>
      <c r="E109" s="130"/>
      <c r="F109" s="71"/>
      <c r="G109" s="71"/>
      <c r="H109" s="71"/>
      <c r="I109" s="71"/>
      <c r="J109" s="71"/>
    </row>
    <row r="110" spans="1:10">
      <c r="A110" s="71"/>
      <c r="B110" s="71"/>
      <c r="C110" s="71"/>
      <c r="D110" s="71"/>
      <c r="E110" s="130"/>
      <c r="F110" s="71"/>
      <c r="G110" s="71"/>
      <c r="H110" s="71"/>
      <c r="I110" s="71"/>
      <c r="J110" s="71"/>
    </row>
    <row r="111" spans="1:10">
      <c r="A111" s="71"/>
      <c r="B111" s="71"/>
      <c r="C111" s="71"/>
      <c r="D111" s="71"/>
      <c r="E111" s="130"/>
      <c r="F111" s="71"/>
      <c r="G111" s="71"/>
      <c r="H111" s="71"/>
      <c r="I111" s="71"/>
      <c r="J111" s="71"/>
    </row>
    <row r="112" spans="1:10">
      <c r="A112" s="71"/>
      <c r="B112" s="71"/>
      <c r="C112" s="71"/>
      <c r="D112" s="71"/>
      <c r="E112" s="130"/>
      <c r="F112" s="71"/>
      <c r="G112" s="71"/>
      <c r="H112" s="71"/>
      <c r="I112" s="71"/>
      <c r="J112" s="71"/>
    </row>
    <row r="113" spans="1:10">
      <c r="A113" s="71"/>
      <c r="B113" s="418"/>
      <c r="C113" s="418"/>
      <c r="D113" s="71"/>
      <c r="E113" s="130"/>
      <c r="F113" s="71"/>
      <c r="G113" s="71"/>
      <c r="H113" s="71"/>
      <c r="I113" s="71"/>
      <c r="J113" s="71"/>
    </row>
    <row r="114" spans="1:10">
      <c r="A114" s="71"/>
      <c r="B114" s="418"/>
      <c r="C114" s="418"/>
      <c r="D114" s="71"/>
      <c r="E114" s="130"/>
      <c r="F114" s="71"/>
      <c r="G114" s="71"/>
      <c r="H114" s="71"/>
      <c r="I114" s="71"/>
      <c r="J114" s="71"/>
    </row>
    <row r="115" spans="1:10">
      <c r="A115" s="71"/>
      <c r="B115" s="418"/>
      <c r="C115" s="418"/>
      <c r="D115" s="71"/>
      <c r="E115" s="130"/>
      <c r="F115" s="71"/>
      <c r="G115" s="71"/>
      <c r="H115" s="71"/>
      <c r="I115" s="71"/>
      <c r="J115" s="71"/>
    </row>
    <row r="116" spans="1:10">
      <c r="A116" s="71"/>
      <c r="B116" s="71"/>
      <c r="C116" s="71"/>
      <c r="D116" s="71"/>
      <c r="E116" s="130"/>
      <c r="F116" s="71"/>
      <c r="G116" s="71"/>
      <c r="H116" s="71"/>
      <c r="I116" s="71"/>
      <c r="J116" s="71"/>
    </row>
    <row r="117" spans="1:10">
      <c r="A117" s="71"/>
      <c r="B117" s="71"/>
      <c r="C117" s="71"/>
      <c r="D117" s="71"/>
      <c r="E117" s="130"/>
      <c r="F117" s="71"/>
      <c r="G117" s="71"/>
      <c r="H117" s="71"/>
      <c r="I117" s="71"/>
      <c r="J117" s="71"/>
    </row>
    <row r="118" spans="1:10">
      <c r="A118" s="71"/>
      <c r="B118" s="418"/>
      <c r="C118" s="418"/>
      <c r="D118" s="418"/>
      <c r="E118" s="130"/>
      <c r="F118" s="71"/>
      <c r="G118" s="71"/>
      <c r="H118" s="71"/>
      <c r="I118" s="71"/>
      <c r="J118" s="71"/>
    </row>
    <row r="119" spans="1:10">
      <c r="A119" s="71"/>
      <c r="B119" s="71"/>
      <c r="C119" s="71"/>
      <c r="D119" s="71"/>
      <c r="E119" s="130"/>
      <c r="F119" s="71"/>
      <c r="G119" s="71"/>
      <c r="H119" s="71"/>
      <c r="I119" s="71"/>
      <c r="J119" s="71"/>
    </row>
    <row r="120" spans="1:10">
      <c r="A120" s="139"/>
      <c r="B120" s="71"/>
      <c r="C120" s="71"/>
      <c r="D120" s="71"/>
      <c r="E120" s="130"/>
      <c r="F120" s="71"/>
      <c r="G120" s="71"/>
      <c r="H120" s="71"/>
      <c r="I120" s="71"/>
      <c r="J120" s="71"/>
    </row>
    <row r="121" spans="1:10">
      <c r="A121" s="139"/>
      <c r="B121" s="71"/>
      <c r="E121" s="146"/>
      <c r="I121" s="71"/>
      <c r="J121" s="71"/>
    </row>
    <row r="122" spans="1:10">
      <c r="A122" s="421"/>
      <c r="B122" s="422"/>
      <c r="E122" s="146"/>
      <c r="I122" s="71"/>
      <c r="J122" s="71"/>
    </row>
    <row r="123" spans="1:10">
      <c r="A123" s="139"/>
      <c r="B123" s="71"/>
      <c r="E123" s="146"/>
      <c r="I123" s="71"/>
      <c r="J123" s="71"/>
    </row>
    <row r="124" spans="1:10">
      <c r="A124" s="420"/>
      <c r="B124" s="418"/>
      <c r="E124" s="147"/>
      <c r="I124" s="71"/>
      <c r="J124" s="71"/>
    </row>
    <row r="125" spans="1:10">
      <c r="A125" s="139"/>
      <c r="B125" s="71"/>
      <c r="E125" s="146"/>
      <c r="I125" s="71"/>
      <c r="J125" s="71"/>
    </row>
    <row r="126" spans="1:10">
      <c r="A126" s="139"/>
      <c r="B126" s="71"/>
      <c r="E126" s="146"/>
      <c r="I126" s="71"/>
      <c r="J126" s="71"/>
    </row>
    <row r="127" spans="1:10">
      <c r="A127" s="139"/>
      <c r="B127" s="71"/>
      <c r="E127" s="146"/>
      <c r="I127" s="71"/>
      <c r="J127" s="71"/>
    </row>
    <row r="128" spans="1:10">
      <c r="A128" s="139"/>
      <c r="B128" s="71"/>
      <c r="E128" s="146"/>
      <c r="I128" s="71"/>
      <c r="J128" s="71"/>
    </row>
    <row r="129" spans="1:14">
      <c r="A129" s="139"/>
      <c r="B129" s="71"/>
      <c r="I129" s="71"/>
      <c r="J129" s="71"/>
    </row>
    <row r="130" spans="1:14">
      <c r="A130" s="139"/>
      <c r="B130" s="71"/>
      <c r="I130" s="71"/>
      <c r="J130" s="71"/>
    </row>
    <row r="131" spans="1:14">
      <c r="A131" s="139"/>
      <c r="B131" s="71"/>
      <c r="I131" s="71"/>
      <c r="J131" s="71"/>
    </row>
    <row r="132" spans="1:14">
      <c r="A132" s="139"/>
      <c r="B132" s="71"/>
      <c r="I132" s="71"/>
      <c r="J132" s="71"/>
    </row>
    <row r="133" spans="1:14">
      <c r="A133" s="139"/>
      <c r="B133" s="71"/>
      <c r="I133" s="71"/>
      <c r="J133" s="71"/>
    </row>
    <row r="134" spans="1:14">
      <c r="A134" s="139"/>
      <c r="B134" s="71"/>
      <c r="I134" s="71"/>
      <c r="J134" s="71"/>
    </row>
    <row r="135" spans="1:14">
      <c r="A135" s="139"/>
      <c r="B135" s="71"/>
      <c r="I135" s="71"/>
      <c r="J135" s="71"/>
    </row>
    <row r="136" spans="1:14">
      <c r="A136" s="139"/>
      <c r="B136" s="71"/>
      <c r="I136" s="71"/>
      <c r="J136" s="71"/>
    </row>
    <row r="137" spans="1:14">
      <c r="A137" s="139"/>
      <c r="B137" s="71"/>
      <c r="I137" s="71"/>
      <c r="J137" s="71"/>
    </row>
    <row r="138" spans="1:14">
      <c r="A138" s="139"/>
      <c r="B138" s="71"/>
      <c r="I138" s="71"/>
      <c r="J138" s="71"/>
      <c r="N138" s="139"/>
    </row>
    <row r="139" spans="1:14">
      <c r="A139" s="139"/>
      <c r="B139" s="71"/>
      <c r="I139" s="71"/>
      <c r="J139" s="71"/>
    </row>
    <row r="140" spans="1:14">
      <c r="A140" s="140"/>
      <c r="B140" s="135"/>
      <c r="C140" s="135"/>
      <c r="D140" s="135"/>
      <c r="E140" s="135"/>
      <c r="F140" s="135"/>
      <c r="G140" s="135"/>
      <c r="H140" s="135"/>
      <c r="I140" s="135"/>
      <c r="J140" s="71"/>
    </row>
  </sheetData>
  <mergeCells count="26">
    <mergeCell ref="A122:B122"/>
    <mergeCell ref="A124:B124"/>
    <mergeCell ref="B105:C105"/>
    <mergeCell ref="B109:C109"/>
    <mergeCell ref="B113:C113"/>
    <mergeCell ref="B114:C114"/>
    <mergeCell ref="B115:C115"/>
    <mergeCell ref="B118:D118"/>
    <mergeCell ref="B102:C102"/>
    <mergeCell ref="A84:B84"/>
    <mergeCell ref="B86:C86"/>
    <mergeCell ref="B87:C87"/>
    <mergeCell ref="B88:C88"/>
    <mergeCell ref="B89:C89"/>
    <mergeCell ref="B92:C92"/>
    <mergeCell ref="B93:C93"/>
    <mergeCell ref="B94:C94"/>
    <mergeCell ref="B97:C97"/>
    <mergeCell ref="B98:C98"/>
    <mergeCell ref="B101:C101"/>
    <mergeCell ref="A71:B71"/>
    <mergeCell ref="A1:R1"/>
    <mergeCell ref="A2:R2"/>
    <mergeCell ref="A3:R3"/>
    <mergeCell ref="J6:R6"/>
    <mergeCell ref="A8:B8"/>
  </mergeCells>
  <printOptions horizontalCentered="1"/>
  <pageMargins left="0.2" right="0.2" top="0.5" bottom="0.5" header="0.3" footer="0.3"/>
  <pageSetup scale="86" firstPageNumber="3" fitToHeight="2" orientation="landscape" useFirstPageNumber="1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Normal="100" workbookViewId="0">
      <selection sqref="A1:R1"/>
    </sheetView>
  </sheetViews>
  <sheetFormatPr defaultRowHeight="12.75"/>
  <cols>
    <col min="1" max="1" width="36.7109375" style="180" customWidth="1"/>
    <col min="2" max="2" width="10.7109375" style="180" customWidth="1"/>
    <col min="3" max="3" width="1.7109375" style="180" customWidth="1"/>
    <col min="4" max="4" width="10.7109375" style="180" bestFit="1" customWidth="1"/>
    <col min="5" max="5" width="1.7109375" style="180" customWidth="1"/>
    <col min="6" max="6" width="10.28515625" style="180" bestFit="1" customWidth="1"/>
    <col min="7" max="7" width="1.7109375" style="180" customWidth="1"/>
    <col min="8" max="8" width="11.28515625" style="180" bestFit="1" customWidth="1"/>
    <col min="9" max="9" width="1.7109375" style="180" customWidth="1"/>
    <col min="10" max="10" width="11.7109375" style="180" customWidth="1"/>
    <col min="11" max="11" width="1.7109375" style="180" customWidth="1"/>
    <col min="12" max="12" width="11.28515625" style="180" customWidth="1"/>
    <col min="13" max="13" width="1.7109375" style="180" customWidth="1"/>
    <col min="14" max="14" width="11.28515625" style="180" customWidth="1"/>
    <col min="15" max="15" width="1.7109375" style="180" customWidth="1"/>
    <col min="16" max="16" width="11.28515625" style="180" customWidth="1"/>
    <col min="17" max="17" width="1.7109375" style="180" customWidth="1"/>
    <col min="18" max="18" width="11.28515625" style="180" customWidth="1"/>
    <col min="19" max="19" width="1.7109375" style="180" customWidth="1"/>
    <col min="20" max="256" width="9.140625" style="180"/>
    <col min="257" max="257" width="36.7109375" style="180" customWidth="1"/>
    <col min="258" max="258" width="10.7109375" style="180" customWidth="1"/>
    <col min="259" max="259" width="1.7109375" style="180" customWidth="1"/>
    <col min="260" max="260" width="10.7109375" style="180" bestFit="1" customWidth="1"/>
    <col min="261" max="261" width="1.7109375" style="180" customWidth="1"/>
    <col min="262" max="262" width="10.28515625" style="180" bestFit="1" customWidth="1"/>
    <col min="263" max="263" width="1.7109375" style="180" customWidth="1"/>
    <col min="264" max="264" width="11.28515625" style="180" bestFit="1" customWidth="1"/>
    <col min="265" max="265" width="1.7109375" style="180" customWidth="1"/>
    <col min="266" max="266" width="11.7109375" style="180" customWidth="1"/>
    <col min="267" max="267" width="1.7109375" style="180" customWidth="1"/>
    <col min="268" max="268" width="11.28515625" style="180" customWidth="1"/>
    <col min="269" max="269" width="1.7109375" style="180" customWidth="1"/>
    <col min="270" max="270" width="11.28515625" style="180" customWidth="1"/>
    <col min="271" max="271" width="1.7109375" style="180" customWidth="1"/>
    <col min="272" max="272" width="11.28515625" style="180" customWidth="1"/>
    <col min="273" max="273" width="1.7109375" style="180" customWidth="1"/>
    <col min="274" max="274" width="11.28515625" style="180" customWidth="1"/>
    <col min="275" max="275" width="1.7109375" style="180" customWidth="1"/>
    <col min="276" max="512" width="9.140625" style="180"/>
    <col min="513" max="513" width="36.7109375" style="180" customWidth="1"/>
    <col min="514" max="514" width="10.7109375" style="180" customWidth="1"/>
    <col min="515" max="515" width="1.7109375" style="180" customWidth="1"/>
    <col min="516" max="516" width="10.7109375" style="180" bestFit="1" customWidth="1"/>
    <col min="517" max="517" width="1.7109375" style="180" customWidth="1"/>
    <col min="518" max="518" width="10.28515625" style="180" bestFit="1" customWidth="1"/>
    <col min="519" max="519" width="1.7109375" style="180" customWidth="1"/>
    <col min="520" max="520" width="11.28515625" style="180" bestFit="1" customWidth="1"/>
    <col min="521" max="521" width="1.7109375" style="180" customWidth="1"/>
    <col min="522" max="522" width="11.7109375" style="180" customWidth="1"/>
    <col min="523" max="523" width="1.7109375" style="180" customWidth="1"/>
    <col min="524" max="524" width="11.28515625" style="180" customWidth="1"/>
    <col min="525" max="525" width="1.7109375" style="180" customWidth="1"/>
    <col min="526" max="526" width="11.28515625" style="180" customWidth="1"/>
    <col min="527" max="527" width="1.7109375" style="180" customWidth="1"/>
    <col min="528" max="528" width="11.28515625" style="180" customWidth="1"/>
    <col min="529" max="529" width="1.7109375" style="180" customWidth="1"/>
    <col min="530" max="530" width="11.28515625" style="180" customWidth="1"/>
    <col min="531" max="531" width="1.7109375" style="180" customWidth="1"/>
    <col min="532" max="768" width="9.140625" style="180"/>
    <col min="769" max="769" width="36.7109375" style="180" customWidth="1"/>
    <col min="770" max="770" width="10.7109375" style="180" customWidth="1"/>
    <col min="771" max="771" width="1.7109375" style="180" customWidth="1"/>
    <col min="772" max="772" width="10.7109375" style="180" bestFit="1" customWidth="1"/>
    <col min="773" max="773" width="1.7109375" style="180" customWidth="1"/>
    <col min="774" max="774" width="10.28515625" style="180" bestFit="1" customWidth="1"/>
    <col min="775" max="775" width="1.7109375" style="180" customWidth="1"/>
    <col min="776" max="776" width="11.28515625" style="180" bestFit="1" customWidth="1"/>
    <col min="777" max="777" width="1.7109375" style="180" customWidth="1"/>
    <col min="778" max="778" width="11.7109375" style="180" customWidth="1"/>
    <col min="779" max="779" width="1.7109375" style="180" customWidth="1"/>
    <col min="780" max="780" width="11.28515625" style="180" customWidth="1"/>
    <col min="781" max="781" width="1.7109375" style="180" customWidth="1"/>
    <col min="782" max="782" width="11.28515625" style="180" customWidth="1"/>
    <col min="783" max="783" width="1.7109375" style="180" customWidth="1"/>
    <col min="784" max="784" width="11.28515625" style="180" customWidth="1"/>
    <col min="785" max="785" width="1.7109375" style="180" customWidth="1"/>
    <col min="786" max="786" width="11.28515625" style="180" customWidth="1"/>
    <col min="787" max="787" width="1.7109375" style="180" customWidth="1"/>
    <col min="788" max="1024" width="9.140625" style="180"/>
    <col min="1025" max="1025" width="36.7109375" style="180" customWidth="1"/>
    <col min="1026" max="1026" width="10.7109375" style="180" customWidth="1"/>
    <col min="1027" max="1027" width="1.7109375" style="180" customWidth="1"/>
    <col min="1028" max="1028" width="10.7109375" style="180" bestFit="1" customWidth="1"/>
    <col min="1029" max="1029" width="1.7109375" style="180" customWidth="1"/>
    <col min="1030" max="1030" width="10.28515625" style="180" bestFit="1" customWidth="1"/>
    <col min="1031" max="1031" width="1.7109375" style="180" customWidth="1"/>
    <col min="1032" max="1032" width="11.28515625" style="180" bestFit="1" customWidth="1"/>
    <col min="1033" max="1033" width="1.7109375" style="180" customWidth="1"/>
    <col min="1034" max="1034" width="11.7109375" style="180" customWidth="1"/>
    <col min="1035" max="1035" width="1.7109375" style="180" customWidth="1"/>
    <col min="1036" max="1036" width="11.28515625" style="180" customWidth="1"/>
    <col min="1037" max="1037" width="1.7109375" style="180" customWidth="1"/>
    <col min="1038" max="1038" width="11.28515625" style="180" customWidth="1"/>
    <col min="1039" max="1039" width="1.7109375" style="180" customWidth="1"/>
    <col min="1040" max="1040" width="11.28515625" style="180" customWidth="1"/>
    <col min="1041" max="1041" width="1.7109375" style="180" customWidth="1"/>
    <col min="1042" max="1042" width="11.28515625" style="180" customWidth="1"/>
    <col min="1043" max="1043" width="1.7109375" style="180" customWidth="1"/>
    <col min="1044" max="1280" width="9.140625" style="180"/>
    <col min="1281" max="1281" width="36.7109375" style="180" customWidth="1"/>
    <col min="1282" max="1282" width="10.7109375" style="180" customWidth="1"/>
    <col min="1283" max="1283" width="1.7109375" style="180" customWidth="1"/>
    <col min="1284" max="1284" width="10.7109375" style="180" bestFit="1" customWidth="1"/>
    <col min="1285" max="1285" width="1.7109375" style="180" customWidth="1"/>
    <col min="1286" max="1286" width="10.28515625" style="180" bestFit="1" customWidth="1"/>
    <col min="1287" max="1287" width="1.7109375" style="180" customWidth="1"/>
    <col min="1288" max="1288" width="11.28515625" style="180" bestFit="1" customWidth="1"/>
    <col min="1289" max="1289" width="1.7109375" style="180" customWidth="1"/>
    <col min="1290" max="1290" width="11.7109375" style="180" customWidth="1"/>
    <col min="1291" max="1291" width="1.7109375" style="180" customWidth="1"/>
    <col min="1292" max="1292" width="11.28515625" style="180" customWidth="1"/>
    <col min="1293" max="1293" width="1.7109375" style="180" customWidth="1"/>
    <col min="1294" max="1294" width="11.28515625" style="180" customWidth="1"/>
    <col min="1295" max="1295" width="1.7109375" style="180" customWidth="1"/>
    <col min="1296" max="1296" width="11.28515625" style="180" customWidth="1"/>
    <col min="1297" max="1297" width="1.7109375" style="180" customWidth="1"/>
    <col min="1298" max="1298" width="11.28515625" style="180" customWidth="1"/>
    <col min="1299" max="1299" width="1.7109375" style="180" customWidth="1"/>
    <col min="1300" max="1536" width="9.140625" style="180"/>
    <col min="1537" max="1537" width="36.7109375" style="180" customWidth="1"/>
    <col min="1538" max="1538" width="10.7109375" style="180" customWidth="1"/>
    <col min="1539" max="1539" width="1.7109375" style="180" customWidth="1"/>
    <col min="1540" max="1540" width="10.7109375" style="180" bestFit="1" customWidth="1"/>
    <col min="1541" max="1541" width="1.7109375" style="180" customWidth="1"/>
    <col min="1542" max="1542" width="10.28515625" style="180" bestFit="1" customWidth="1"/>
    <col min="1543" max="1543" width="1.7109375" style="180" customWidth="1"/>
    <col min="1544" max="1544" width="11.28515625" style="180" bestFit="1" customWidth="1"/>
    <col min="1545" max="1545" width="1.7109375" style="180" customWidth="1"/>
    <col min="1546" max="1546" width="11.7109375" style="180" customWidth="1"/>
    <col min="1547" max="1547" width="1.7109375" style="180" customWidth="1"/>
    <col min="1548" max="1548" width="11.28515625" style="180" customWidth="1"/>
    <col min="1549" max="1549" width="1.7109375" style="180" customWidth="1"/>
    <col min="1550" max="1550" width="11.28515625" style="180" customWidth="1"/>
    <col min="1551" max="1551" width="1.7109375" style="180" customWidth="1"/>
    <col min="1552" max="1552" width="11.28515625" style="180" customWidth="1"/>
    <col min="1553" max="1553" width="1.7109375" style="180" customWidth="1"/>
    <col min="1554" max="1554" width="11.28515625" style="180" customWidth="1"/>
    <col min="1555" max="1555" width="1.7109375" style="180" customWidth="1"/>
    <col min="1556" max="1792" width="9.140625" style="180"/>
    <col min="1793" max="1793" width="36.7109375" style="180" customWidth="1"/>
    <col min="1794" max="1794" width="10.7109375" style="180" customWidth="1"/>
    <col min="1795" max="1795" width="1.7109375" style="180" customWidth="1"/>
    <col min="1796" max="1796" width="10.7109375" style="180" bestFit="1" customWidth="1"/>
    <col min="1797" max="1797" width="1.7109375" style="180" customWidth="1"/>
    <col min="1798" max="1798" width="10.28515625" style="180" bestFit="1" customWidth="1"/>
    <col min="1799" max="1799" width="1.7109375" style="180" customWidth="1"/>
    <col min="1800" max="1800" width="11.28515625" style="180" bestFit="1" customWidth="1"/>
    <col min="1801" max="1801" width="1.7109375" style="180" customWidth="1"/>
    <col min="1802" max="1802" width="11.7109375" style="180" customWidth="1"/>
    <col min="1803" max="1803" width="1.7109375" style="180" customWidth="1"/>
    <col min="1804" max="1804" width="11.28515625" style="180" customWidth="1"/>
    <col min="1805" max="1805" width="1.7109375" style="180" customWidth="1"/>
    <col min="1806" max="1806" width="11.28515625" style="180" customWidth="1"/>
    <col min="1807" max="1807" width="1.7109375" style="180" customWidth="1"/>
    <col min="1808" max="1808" width="11.28515625" style="180" customWidth="1"/>
    <col min="1809" max="1809" width="1.7109375" style="180" customWidth="1"/>
    <col min="1810" max="1810" width="11.28515625" style="180" customWidth="1"/>
    <col min="1811" max="1811" width="1.7109375" style="180" customWidth="1"/>
    <col min="1812" max="2048" width="9.140625" style="180"/>
    <col min="2049" max="2049" width="36.7109375" style="180" customWidth="1"/>
    <col min="2050" max="2050" width="10.7109375" style="180" customWidth="1"/>
    <col min="2051" max="2051" width="1.7109375" style="180" customWidth="1"/>
    <col min="2052" max="2052" width="10.7109375" style="180" bestFit="1" customWidth="1"/>
    <col min="2053" max="2053" width="1.7109375" style="180" customWidth="1"/>
    <col min="2054" max="2054" width="10.28515625" style="180" bestFit="1" customWidth="1"/>
    <col min="2055" max="2055" width="1.7109375" style="180" customWidth="1"/>
    <col min="2056" max="2056" width="11.28515625" style="180" bestFit="1" customWidth="1"/>
    <col min="2057" max="2057" width="1.7109375" style="180" customWidth="1"/>
    <col min="2058" max="2058" width="11.7109375" style="180" customWidth="1"/>
    <col min="2059" max="2059" width="1.7109375" style="180" customWidth="1"/>
    <col min="2060" max="2060" width="11.28515625" style="180" customWidth="1"/>
    <col min="2061" max="2061" width="1.7109375" style="180" customWidth="1"/>
    <col min="2062" max="2062" width="11.28515625" style="180" customWidth="1"/>
    <col min="2063" max="2063" width="1.7109375" style="180" customWidth="1"/>
    <col min="2064" max="2064" width="11.28515625" style="180" customWidth="1"/>
    <col min="2065" max="2065" width="1.7109375" style="180" customWidth="1"/>
    <col min="2066" max="2066" width="11.28515625" style="180" customWidth="1"/>
    <col min="2067" max="2067" width="1.7109375" style="180" customWidth="1"/>
    <col min="2068" max="2304" width="9.140625" style="180"/>
    <col min="2305" max="2305" width="36.7109375" style="180" customWidth="1"/>
    <col min="2306" max="2306" width="10.7109375" style="180" customWidth="1"/>
    <col min="2307" max="2307" width="1.7109375" style="180" customWidth="1"/>
    <col min="2308" max="2308" width="10.7109375" style="180" bestFit="1" customWidth="1"/>
    <col min="2309" max="2309" width="1.7109375" style="180" customWidth="1"/>
    <col min="2310" max="2310" width="10.28515625" style="180" bestFit="1" customWidth="1"/>
    <col min="2311" max="2311" width="1.7109375" style="180" customWidth="1"/>
    <col min="2312" max="2312" width="11.28515625" style="180" bestFit="1" customWidth="1"/>
    <col min="2313" max="2313" width="1.7109375" style="180" customWidth="1"/>
    <col min="2314" max="2314" width="11.7109375" style="180" customWidth="1"/>
    <col min="2315" max="2315" width="1.7109375" style="180" customWidth="1"/>
    <col min="2316" max="2316" width="11.28515625" style="180" customWidth="1"/>
    <col min="2317" max="2317" width="1.7109375" style="180" customWidth="1"/>
    <col min="2318" max="2318" width="11.28515625" style="180" customWidth="1"/>
    <col min="2319" max="2319" width="1.7109375" style="180" customWidth="1"/>
    <col min="2320" max="2320" width="11.28515625" style="180" customWidth="1"/>
    <col min="2321" max="2321" width="1.7109375" style="180" customWidth="1"/>
    <col min="2322" max="2322" width="11.28515625" style="180" customWidth="1"/>
    <col min="2323" max="2323" width="1.7109375" style="180" customWidth="1"/>
    <col min="2324" max="2560" width="9.140625" style="180"/>
    <col min="2561" max="2561" width="36.7109375" style="180" customWidth="1"/>
    <col min="2562" max="2562" width="10.7109375" style="180" customWidth="1"/>
    <col min="2563" max="2563" width="1.7109375" style="180" customWidth="1"/>
    <col min="2564" max="2564" width="10.7109375" style="180" bestFit="1" customWidth="1"/>
    <col min="2565" max="2565" width="1.7109375" style="180" customWidth="1"/>
    <col min="2566" max="2566" width="10.28515625" style="180" bestFit="1" customWidth="1"/>
    <col min="2567" max="2567" width="1.7109375" style="180" customWidth="1"/>
    <col min="2568" max="2568" width="11.28515625" style="180" bestFit="1" customWidth="1"/>
    <col min="2569" max="2569" width="1.7109375" style="180" customWidth="1"/>
    <col min="2570" max="2570" width="11.7109375" style="180" customWidth="1"/>
    <col min="2571" max="2571" width="1.7109375" style="180" customWidth="1"/>
    <col min="2572" max="2572" width="11.28515625" style="180" customWidth="1"/>
    <col min="2573" max="2573" width="1.7109375" style="180" customWidth="1"/>
    <col min="2574" max="2574" width="11.28515625" style="180" customWidth="1"/>
    <col min="2575" max="2575" width="1.7109375" style="180" customWidth="1"/>
    <col min="2576" max="2576" width="11.28515625" style="180" customWidth="1"/>
    <col min="2577" max="2577" width="1.7109375" style="180" customWidth="1"/>
    <col min="2578" max="2578" width="11.28515625" style="180" customWidth="1"/>
    <col min="2579" max="2579" width="1.7109375" style="180" customWidth="1"/>
    <col min="2580" max="2816" width="9.140625" style="180"/>
    <col min="2817" max="2817" width="36.7109375" style="180" customWidth="1"/>
    <col min="2818" max="2818" width="10.7109375" style="180" customWidth="1"/>
    <col min="2819" max="2819" width="1.7109375" style="180" customWidth="1"/>
    <col min="2820" max="2820" width="10.7109375" style="180" bestFit="1" customWidth="1"/>
    <col min="2821" max="2821" width="1.7109375" style="180" customWidth="1"/>
    <col min="2822" max="2822" width="10.28515625" style="180" bestFit="1" customWidth="1"/>
    <col min="2823" max="2823" width="1.7109375" style="180" customWidth="1"/>
    <col min="2824" max="2824" width="11.28515625" style="180" bestFit="1" customWidth="1"/>
    <col min="2825" max="2825" width="1.7109375" style="180" customWidth="1"/>
    <col min="2826" max="2826" width="11.7109375" style="180" customWidth="1"/>
    <col min="2827" max="2827" width="1.7109375" style="180" customWidth="1"/>
    <col min="2828" max="2828" width="11.28515625" style="180" customWidth="1"/>
    <col min="2829" max="2829" width="1.7109375" style="180" customWidth="1"/>
    <col min="2830" max="2830" width="11.28515625" style="180" customWidth="1"/>
    <col min="2831" max="2831" width="1.7109375" style="180" customWidth="1"/>
    <col min="2832" max="2832" width="11.28515625" style="180" customWidth="1"/>
    <col min="2833" max="2833" width="1.7109375" style="180" customWidth="1"/>
    <col min="2834" max="2834" width="11.28515625" style="180" customWidth="1"/>
    <col min="2835" max="2835" width="1.7109375" style="180" customWidth="1"/>
    <col min="2836" max="3072" width="9.140625" style="180"/>
    <col min="3073" max="3073" width="36.7109375" style="180" customWidth="1"/>
    <col min="3074" max="3074" width="10.7109375" style="180" customWidth="1"/>
    <col min="3075" max="3075" width="1.7109375" style="180" customWidth="1"/>
    <col min="3076" max="3076" width="10.7109375" style="180" bestFit="1" customWidth="1"/>
    <col min="3077" max="3077" width="1.7109375" style="180" customWidth="1"/>
    <col min="3078" max="3078" width="10.28515625" style="180" bestFit="1" customWidth="1"/>
    <col min="3079" max="3079" width="1.7109375" style="180" customWidth="1"/>
    <col min="3080" max="3080" width="11.28515625" style="180" bestFit="1" customWidth="1"/>
    <col min="3081" max="3081" width="1.7109375" style="180" customWidth="1"/>
    <col min="3082" max="3082" width="11.7109375" style="180" customWidth="1"/>
    <col min="3083" max="3083" width="1.7109375" style="180" customWidth="1"/>
    <col min="3084" max="3084" width="11.28515625" style="180" customWidth="1"/>
    <col min="3085" max="3085" width="1.7109375" style="180" customWidth="1"/>
    <col min="3086" max="3086" width="11.28515625" style="180" customWidth="1"/>
    <col min="3087" max="3087" width="1.7109375" style="180" customWidth="1"/>
    <col min="3088" max="3088" width="11.28515625" style="180" customWidth="1"/>
    <col min="3089" max="3089" width="1.7109375" style="180" customWidth="1"/>
    <col min="3090" max="3090" width="11.28515625" style="180" customWidth="1"/>
    <col min="3091" max="3091" width="1.7109375" style="180" customWidth="1"/>
    <col min="3092" max="3328" width="9.140625" style="180"/>
    <col min="3329" max="3329" width="36.7109375" style="180" customWidth="1"/>
    <col min="3330" max="3330" width="10.7109375" style="180" customWidth="1"/>
    <col min="3331" max="3331" width="1.7109375" style="180" customWidth="1"/>
    <col min="3332" max="3332" width="10.7109375" style="180" bestFit="1" customWidth="1"/>
    <col min="3333" max="3333" width="1.7109375" style="180" customWidth="1"/>
    <col min="3334" max="3334" width="10.28515625" style="180" bestFit="1" customWidth="1"/>
    <col min="3335" max="3335" width="1.7109375" style="180" customWidth="1"/>
    <col min="3336" max="3336" width="11.28515625" style="180" bestFit="1" customWidth="1"/>
    <col min="3337" max="3337" width="1.7109375" style="180" customWidth="1"/>
    <col min="3338" max="3338" width="11.7109375" style="180" customWidth="1"/>
    <col min="3339" max="3339" width="1.7109375" style="180" customWidth="1"/>
    <col min="3340" max="3340" width="11.28515625" style="180" customWidth="1"/>
    <col min="3341" max="3341" width="1.7109375" style="180" customWidth="1"/>
    <col min="3342" max="3342" width="11.28515625" style="180" customWidth="1"/>
    <col min="3343" max="3343" width="1.7109375" style="180" customWidth="1"/>
    <col min="3344" max="3344" width="11.28515625" style="180" customWidth="1"/>
    <col min="3345" max="3345" width="1.7109375" style="180" customWidth="1"/>
    <col min="3346" max="3346" width="11.28515625" style="180" customWidth="1"/>
    <col min="3347" max="3347" width="1.7109375" style="180" customWidth="1"/>
    <col min="3348" max="3584" width="9.140625" style="180"/>
    <col min="3585" max="3585" width="36.7109375" style="180" customWidth="1"/>
    <col min="3586" max="3586" width="10.7109375" style="180" customWidth="1"/>
    <col min="3587" max="3587" width="1.7109375" style="180" customWidth="1"/>
    <col min="3588" max="3588" width="10.7109375" style="180" bestFit="1" customWidth="1"/>
    <col min="3589" max="3589" width="1.7109375" style="180" customWidth="1"/>
    <col min="3590" max="3590" width="10.28515625" style="180" bestFit="1" customWidth="1"/>
    <col min="3591" max="3591" width="1.7109375" style="180" customWidth="1"/>
    <col min="3592" max="3592" width="11.28515625" style="180" bestFit="1" customWidth="1"/>
    <col min="3593" max="3593" width="1.7109375" style="180" customWidth="1"/>
    <col min="3594" max="3594" width="11.7109375" style="180" customWidth="1"/>
    <col min="3595" max="3595" width="1.7109375" style="180" customWidth="1"/>
    <col min="3596" max="3596" width="11.28515625" style="180" customWidth="1"/>
    <col min="3597" max="3597" width="1.7109375" style="180" customWidth="1"/>
    <col min="3598" max="3598" width="11.28515625" style="180" customWidth="1"/>
    <col min="3599" max="3599" width="1.7109375" style="180" customWidth="1"/>
    <col min="3600" max="3600" width="11.28515625" style="180" customWidth="1"/>
    <col min="3601" max="3601" width="1.7109375" style="180" customWidth="1"/>
    <col min="3602" max="3602" width="11.28515625" style="180" customWidth="1"/>
    <col min="3603" max="3603" width="1.7109375" style="180" customWidth="1"/>
    <col min="3604" max="3840" width="9.140625" style="180"/>
    <col min="3841" max="3841" width="36.7109375" style="180" customWidth="1"/>
    <col min="3842" max="3842" width="10.7109375" style="180" customWidth="1"/>
    <col min="3843" max="3843" width="1.7109375" style="180" customWidth="1"/>
    <col min="3844" max="3844" width="10.7109375" style="180" bestFit="1" customWidth="1"/>
    <col min="3845" max="3845" width="1.7109375" style="180" customWidth="1"/>
    <col min="3846" max="3846" width="10.28515625" style="180" bestFit="1" customWidth="1"/>
    <col min="3847" max="3847" width="1.7109375" style="180" customWidth="1"/>
    <col min="3848" max="3848" width="11.28515625" style="180" bestFit="1" customWidth="1"/>
    <col min="3849" max="3849" width="1.7109375" style="180" customWidth="1"/>
    <col min="3850" max="3850" width="11.7109375" style="180" customWidth="1"/>
    <col min="3851" max="3851" width="1.7109375" style="180" customWidth="1"/>
    <col min="3852" max="3852" width="11.28515625" style="180" customWidth="1"/>
    <col min="3853" max="3853" width="1.7109375" style="180" customWidth="1"/>
    <col min="3854" max="3854" width="11.28515625" style="180" customWidth="1"/>
    <col min="3855" max="3855" width="1.7109375" style="180" customWidth="1"/>
    <col min="3856" max="3856" width="11.28515625" style="180" customWidth="1"/>
    <col min="3857" max="3857" width="1.7109375" style="180" customWidth="1"/>
    <col min="3858" max="3858" width="11.28515625" style="180" customWidth="1"/>
    <col min="3859" max="3859" width="1.7109375" style="180" customWidth="1"/>
    <col min="3860" max="4096" width="9.140625" style="180"/>
    <col min="4097" max="4097" width="36.7109375" style="180" customWidth="1"/>
    <col min="4098" max="4098" width="10.7109375" style="180" customWidth="1"/>
    <col min="4099" max="4099" width="1.7109375" style="180" customWidth="1"/>
    <col min="4100" max="4100" width="10.7109375" style="180" bestFit="1" customWidth="1"/>
    <col min="4101" max="4101" width="1.7109375" style="180" customWidth="1"/>
    <col min="4102" max="4102" width="10.28515625" style="180" bestFit="1" customWidth="1"/>
    <col min="4103" max="4103" width="1.7109375" style="180" customWidth="1"/>
    <col min="4104" max="4104" width="11.28515625" style="180" bestFit="1" customWidth="1"/>
    <col min="4105" max="4105" width="1.7109375" style="180" customWidth="1"/>
    <col min="4106" max="4106" width="11.7109375" style="180" customWidth="1"/>
    <col min="4107" max="4107" width="1.7109375" style="180" customWidth="1"/>
    <col min="4108" max="4108" width="11.28515625" style="180" customWidth="1"/>
    <col min="4109" max="4109" width="1.7109375" style="180" customWidth="1"/>
    <col min="4110" max="4110" width="11.28515625" style="180" customWidth="1"/>
    <col min="4111" max="4111" width="1.7109375" style="180" customWidth="1"/>
    <col min="4112" max="4112" width="11.28515625" style="180" customWidth="1"/>
    <col min="4113" max="4113" width="1.7109375" style="180" customWidth="1"/>
    <col min="4114" max="4114" width="11.28515625" style="180" customWidth="1"/>
    <col min="4115" max="4115" width="1.7109375" style="180" customWidth="1"/>
    <col min="4116" max="4352" width="9.140625" style="180"/>
    <col min="4353" max="4353" width="36.7109375" style="180" customWidth="1"/>
    <col min="4354" max="4354" width="10.7109375" style="180" customWidth="1"/>
    <col min="4355" max="4355" width="1.7109375" style="180" customWidth="1"/>
    <col min="4356" max="4356" width="10.7109375" style="180" bestFit="1" customWidth="1"/>
    <col min="4357" max="4357" width="1.7109375" style="180" customWidth="1"/>
    <col min="4358" max="4358" width="10.28515625" style="180" bestFit="1" customWidth="1"/>
    <col min="4359" max="4359" width="1.7109375" style="180" customWidth="1"/>
    <col min="4360" max="4360" width="11.28515625" style="180" bestFit="1" customWidth="1"/>
    <col min="4361" max="4361" width="1.7109375" style="180" customWidth="1"/>
    <col min="4362" max="4362" width="11.7109375" style="180" customWidth="1"/>
    <col min="4363" max="4363" width="1.7109375" style="180" customWidth="1"/>
    <col min="4364" max="4364" width="11.28515625" style="180" customWidth="1"/>
    <col min="4365" max="4365" width="1.7109375" style="180" customWidth="1"/>
    <col min="4366" max="4366" width="11.28515625" style="180" customWidth="1"/>
    <col min="4367" max="4367" width="1.7109375" style="180" customWidth="1"/>
    <col min="4368" max="4368" width="11.28515625" style="180" customWidth="1"/>
    <col min="4369" max="4369" width="1.7109375" style="180" customWidth="1"/>
    <col min="4370" max="4370" width="11.28515625" style="180" customWidth="1"/>
    <col min="4371" max="4371" width="1.7109375" style="180" customWidth="1"/>
    <col min="4372" max="4608" width="9.140625" style="180"/>
    <col min="4609" max="4609" width="36.7109375" style="180" customWidth="1"/>
    <col min="4610" max="4610" width="10.7109375" style="180" customWidth="1"/>
    <col min="4611" max="4611" width="1.7109375" style="180" customWidth="1"/>
    <col min="4612" max="4612" width="10.7109375" style="180" bestFit="1" customWidth="1"/>
    <col min="4613" max="4613" width="1.7109375" style="180" customWidth="1"/>
    <col min="4614" max="4614" width="10.28515625" style="180" bestFit="1" customWidth="1"/>
    <col min="4615" max="4615" width="1.7109375" style="180" customWidth="1"/>
    <col min="4616" max="4616" width="11.28515625" style="180" bestFit="1" customWidth="1"/>
    <col min="4617" max="4617" width="1.7109375" style="180" customWidth="1"/>
    <col min="4618" max="4618" width="11.7109375" style="180" customWidth="1"/>
    <col min="4619" max="4619" width="1.7109375" style="180" customWidth="1"/>
    <col min="4620" max="4620" width="11.28515625" style="180" customWidth="1"/>
    <col min="4621" max="4621" width="1.7109375" style="180" customWidth="1"/>
    <col min="4622" max="4622" width="11.28515625" style="180" customWidth="1"/>
    <col min="4623" max="4623" width="1.7109375" style="180" customWidth="1"/>
    <col min="4624" max="4624" width="11.28515625" style="180" customWidth="1"/>
    <col min="4625" max="4625" width="1.7109375" style="180" customWidth="1"/>
    <col min="4626" max="4626" width="11.28515625" style="180" customWidth="1"/>
    <col min="4627" max="4627" width="1.7109375" style="180" customWidth="1"/>
    <col min="4628" max="4864" width="9.140625" style="180"/>
    <col min="4865" max="4865" width="36.7109375" style="180" customWidth="1"/>
    <col min="4866" max="4866" width="10.7109375" style="180" customWidth="1"/>
    <col min="4867" max="4867" width="1.7109375" style="180" customWidth="1"/>
    <col min="4868" max="4868" width="10.7109375" style="180" bestFit="1" customWidth="1"/>
    <col min="4869" max="4869" width="1.7109375" style="180" customWidth="1"/>
    <col min="4870" max="4870" width="10.28515625" style="180" bestFit="1" customWidth="1"/>
    <col min="4871" max="4871" width="1.7109375" style="180" customWidth="1"/>
    <col min="4872" max="4872" width="11.28515625" style="180" bestFit="1" customWidth="1"/>
    <col min="4873" max="4873" width="1.7109375" style="180" customWidth="1"/>
    <col min="4874" max="4874" width="11.7109375" style="180" customWidth="1"/>
    <col min="4875" max="4875" width="1.7109375" style="180" customWidth="1"/>
    <col min="4876" max="4876" width="11.28515625" style="180" customWidth="1"/>
    <col min="4877" max="4877" width="1.7109375" style="180" customWidth="1"/>
    <col min="4878" max="4878" width="11.28515625" style="180" customWidth="1"/>
    <col min="4879" max="4879" width="1.7109375" style="180" customWidth="1"/>
    <col min="4880" max="4880" width="11.28515625" style="180" customWidth="1"/>
    <col min="4881" max="4881" width="1.7109375" style="180" customWidth="1"/>
    <col min="4882" max="4882" width="11.28515625" style="180" customWidth="1"/>
    <col min="4883" max="4883" width="1.7109375" style="180" customWidth="1"/>
    <col min="4884" max="5120" width="9.140625" style="180"/>
    <col min="5121" max="5121" width="36.7109375" style="180" customWidth="1"/>
    <col min="5122" max="5122" width="10.7109375" style="180" customWidth="1"/>
    <col min="5123" max="5123" width="1.7109375" style="180" customWidth="1"/>
    <col min="5124" max="5124" width="10.7109375" style="180" bestFit="1" customWidth="1"/>
    <col min="5125" max="5125" width="1.7109375" style="180" customWidth="1"/>
    <col min="5126" max="5126" width="10.28515625" style="180" bestFit="1" customWidth="1"/>
    <col min="5127" max="5127" width="1.7109375" style="180" customWidth="1"/>
    <col min="5128" max="5128" width="11.28515625" style="180" bestFit="1" customWidth="1"/>
    <col min="5129" max="5129" width="1.7109375" style="180" customWidth="1"/>
    <col min="5130" max="5130" width="11.7109375" style="180" customWidth="1"/>
    <col min="5131" max="5131" width="1.7109375" style="180" customWidth="1"/>
    <col min="5132" max="5132" width="11.28515625" style="180" customWidth="1"/>
    <col min="5133" max="5133" width="1.7109375" style="180" customWidth="1"/>
    <col min="5134" max="5134" width="11.28515625" style="180" customWidth="1"/>
    <col min="5135" max="5135" width="1.7109375" style="180" customWidth="1"/>
    <col min="5136" max="5136" width="11.28515625" style="180" customWidth="1"/>
    <col min="5137" max="5137" width="1.7109375" style="180" customWidth="1"/>
    <col min="5138" max="5138" width="11.28515625" style="180" customWidth="1"/>
    <col min="5139" max="5139" width="1.7109375" style="180" customWidth="1"/>
    <col min="5140" max="5376" width="9.140625" style="180"/>
    <col min="5377" max="5377" width="36.7109375" style="180" customWidth="1"/>
    <col min="5378" max="5378" width="10.7109375" style="180" customWidth="1"/>
    <col min="5379" max="5379" width="1.7109375" style="180" customWidth="1"/>
    <col min="5380" max="5380" width="10.7109375" style="180" bestFit="1" customWidth="1"/>
    <col min="5381" max="5381" width="1.7109375" style="180" customWidth="1"/>
    <col min="5382" max="5382" width="10.28515625" style="180" bestFit="1" customWidth="1"/>
    <col min="5383" max="5383" width="1.7109375" style="180" customWidth="1"/>
    <col min="5384" max="5384" width="11.28515625" style="180" bestFit="1" customWidth="1"/>
    <col min="5385" max="5385" width="1.7109375" style="180" customWidth="1"/>
    <col min="5386" max="5386" width="11.7109375" style="180" customWidth="1"/>
    <col min="5387" max="5387" width="1.7109375" style="180" customWidth="1"/>
    <col min="5388" max="5388" width="11.28515625" style="180" customWidth="1"/>
    <col min="5389" max="5389" width="1.7109375" style="180" customWidth="1"/>
    <col min="5390" max="5390" width="11.28515625" style="180" customWidth="1"/>
    <col min="5391" max="5391" width="1.7109375" style="180" customWidth="1"/>
    <col min="5392" max="5392" width="11.28515625" style="180" customWidth="1"/>
    <col min="5393" max="5393" width="1.7109375" style="180" customWidth="1"/>
    <col min="5394" max="5394" width="11.28515625" style="180" customWidth="1"/>
    <col min="5395" max="5395" width="1.7109375" style="180" customWidth="1"/>
    <col min="5396" max="5632" width="9.140625" style="180"/>
    <col min="5633" max="5633" width="36.7109375" style="180" customWidth="1"/>
    <col min="5634" max="5634" width="10.7109375" style="180" customWidth="1"/>
    <col min="5635" max="5635" width="1.7109375" style="180" customWidth="1"/>
    <col min="5636" max="5636" width="10.7109375" style="180" bestFit="1" customWidth="1"/>
    <col min="5637" max="5637" width="1.7109375" style="180" customWidth="1"/>
    <col min="5638" max="5638" width="10.28515625" style="180" bestFit="1" customWidth="1"/>
    <col min="5639" max="5639" width="1.7109375" style="180" customWidth="1"/>
    <col min="5640" max="5640" width="11.28515625" style="180" bestFit="1" customWidth="1"/>
    <col min="5641" max="5641" width="1.7109375" style="180" customWidth="1"/>
    <col min="5642" max="5642" width="11.7109375" style="180" customWidth="1"/>
    <col min="5643" max="5643" width="1.7109375" style="180" customWidth="1"/>
    <col min="5644" max="5644" width="11.28515625" style="180" customWidth="1"/>
    <col min="5645" max="5645" width="1.7109375" style="180" customWidth="1"/>
    <col min="5646" max="5646" width="11.28515625" style="180" customWidth="1"/>
    <col min="5647" max="5647" width="1.7109375" style="180" customWidth="1"/>
    <col min="5648" max="5648" width="11.28515625" style="180" customWidth="1"/>
    <col min="5649" max="5649" width="1.7109375" style="180" customWidth="1"/>
    <col min="5650" max="5650" width="11.28515625" style="180" customWidth="1"/>
    <col min="5651" max="5651" width="1.7109375" style="180" customWidth="1"/>
    <col min="5652" max="5888" width="9.140625" style="180"/>
    <col min="5889" max="5889" width="36.7109375" style="180" customWidth="1"/>
    <col min="5890" max="5890" width="10.7109375" style="180" customWidth="1"/>
    <col min="5891" max="5891" width="1.7109375" style="180" customWidth="1"/>
    <col min="5892" max="5892" width="10.7109375" style="180" bestFit="1" customWidth="1"/>
    <col min="5893" max="5893" width="1.7109375" style="180" customWidth="1"/>
    <col min="5894" max="5894" width="10.28515625" style="180" bestFit="1" customWidth="1"/>
    <col min="5895" max="5895" width="1.7109375" style="180" customWidth="1"/>
    <col min="5896" max="5896" width="11.28515625" style="180" bestFit="1" customWidth="1"/>
    <col min="5897" max="5897" width="1.7109375" style="180" customWidth="1"/>
    <col min="5898" max="5898" width="11.7109375" style="180" customWidth="1"/>
    <col min="5899" max="5899" width="1.7109375" style="180" customWidth="1"/>
    <col min="5900" max="5900" width="11.28515625" style="180" customWidth="1"/>
    <col min="5901" max="5901" width="1.7109375" style="180" customWidth="1"/>
    <col min="5902" max="5902" width="11.28515625" style="180" customWidth="1"/>
    <col min="5903" max="5903" width="1.7109375" style="180" customWidth="1"/>
    <col min="5904" max="5904" width="11.28515625" style="180" customWidth="1"/>
    <col min="5905" max="5905" width="1.7109375" style="180" customWidth="1"/>
    <col min="5906" max="5906" width="11.28515625" style="180" customWidth="1"/>
    <col min="5907" max="5907" width="1.7109375" style="180" customWidth="1"/>
    <col min="5908" max="6144" width="9.140625" style="180"/>
    <col min="6145" max="6145" width="36.7109375" style="180" customWidth="1"/>
    <col min="6146" max="6146" width="10.7109375" style="180" customWidth="1"/>
    <col min="6147" max="6147" width="1.7109375" style="180" customWidth="1"/>
    <col min="6148" max="6148" width="10.7109375" style="180" bestFit="1" customWidth="1"/>
    <col min="6149" max="6149" width="1.7109375" style="180" customWidth="1"/>
    <col min="6150" max="6150" width="10.28515625" style="180" bestFit="1" customWidth="1"/>
    <col min="6151" max="6151" width="1.7109375" style="180" customWidth="1"/>
    <col min="6152" max="6152" width="11.28515625" style="180" bestFit="1" customWidth="1"/>
    <col min="6153" max="6153" width="1.7109375" style="180" customWidth="1"/>
    <col min="6154" max="6154" width="11.7109375" style="180" customWidth="1"/>
    <col min="6155" max="6155" width="1.7109375" style="180" customWidth="1"/>
    <col min="6156" max="6156" width="11.28515625" style="180" customWidth="1"/>
    <col min="6157" max="6157" width="1.7109375" style="180" customWidth="1"/>
    <col min="6158" max="6158" width="11.28515625" style="180" customWidth="1"/>
    <col min="6159" max="6159" width="1.7109375" style="180" customWidth="1"/>
    <col min="6160" max="6160" width="11.28515625" style="180" customWidth="1"/>
    <col min="6161" max="6161" width="1.7109375" style="180" customWidth="1"/>
    <col min="6162" max="6162" width="11.28515625" style="180" customWidth="1"/>
    <col min="6163" max="6163" width="1.7109375" style="180" customWidth="1"/>
    <col min="6164" max="6400" width="9.140625" style="180"/>
    <col min="6401" max="6401" width="36.7109375" style="180" customWidth="1"/>
    <col min="6402" max="6402" width="10.7109375" style="180" customWidth="1"/>
    <col min="6403" max="6403" width="1.7109375" style="180" customWidth="1"/>
    <col min="6404" max="6404" width="10.7109375" style="180" bestFit="1" customWidth="1"/>
    <col min="6405" max="6405" width="1.7109375" style="180" customWidth="1"/>
    <col min="6406" max="6406" width="10.28515625" style="180" bestFit="1" customWidth="1"/>
    <col min="6407" max="6407" width="1.7109375" style="180" customWidth="1"/>
    <col min="6408" max="6408" width="11.28515625" style="180" bestFit="1" customWidth="1"/>
    <col min="6409" max="6409" width="1.7109375" style="180" customWidth="1"/>
    <col min="6410" max="6410" width="11.7109375" style="180" customWidth="1"/>
    <col min="6411" max="6411" width="1.7109375" style="180" customWidth="1"/>
    <col min="6412" max="6412" width="11.28515625" style="180" customWidth="1"/>
    <col min="6413" max="6413" width="1.7109375" style="180" customWidth="1"/>
    <col min="6414" max="6414" width="11.28515625" style="180" customWidth="1"/>
    <col min="6415" max="6415" width="1.7109375" style="180" customWidth="1"/>
    <col min="6416" max="6416" width="11.28515625" style="180" customWidth="1"/>
    <col min="6417" max="6417" width="1.7109375" style="180" customWidth="1"/>
    <col min="6418" max="6418" width="11.28515625" style="180" customWidth="1"/>
    <col min="6419" max="6419" width="1.7109375" style="180" customWidth="1"/>
    <col min="6420" max="6656" width="9.140625" style="180"/>
    <col min="6657" max="6657" width="36.7109375" style="180" customWidth="1"/>
    <col min="6658" max="6658" width="10.7109375" style="180" customWidth="1"/>
    <col min="6659" max="6659" width="1.7109375" style="180" customWidth="1"/>
    <col min="6660" max="6660" width="10.7109375" style="180" bestFit="1" customWidth="1"/>
    <col min="6661" max="6661" width="1.7109375" style="180" customWidth="1"/>
    <col min="6662" max="6662" width="10.28515625" style="180" bestFit="1" customWidth="1"/>
    <col min="6663" max="6663" width="1.7109375" style="180" customWidth="1"/>
    <col min="6664" max="6664" width="11.28515625" style="180" bestFit="1" customWidth="1"/>
    <col min="6665" max="6665" width="1.7109375" style="180" customWidth="1"/>
    <col min="6666" max="6666" width="11.7109375" style="180" customWidth="1"/>
    <col min="6667" max="6667" width="1.7109375" style="180" customWidth="1"/>
    <col min="6668" max="6668" width="11.28515625" style="180" customWidth="1"/>
    <col min="6669" max="6669" width="1.7109375" style="180" customWidth="1"/>
    <col min="6670" max="6670" width="11.28515625" style="180" customWidth="1"/>
    <col min="6671" max="6671" width="1.7109375" style="180" customWidth="1"/>
    <col min="6672" max="6672" width="11.28515625" style="180" customWidth="1"/>
    <col min="6673" max="6673" width="1.7109375" style="180" customWidth="1"/>
    <col min="6674" max="6674" width="11.28515625" style="180" customWidth="1"/>
    <col min="6675" max="6675" width="1.7109375" style="180" customWidth="1"/>
    <col min="6676" max="6912" width="9.140625" style="180"/>
    <col min="6913" max="6913" width="36.7109375" style="180" customWidth="1"/>
    <col min="6914" max="6914" width="10.7109375" style="180" customWidth="1"/>
    <col min="6915" max="6915" width="1.7109375" style="180" customWidth="1"/>
    <col min="6916" max="6916" width="10.7109375" style="180" bestFit="1" customWidth="1"/>
    <col min="6917" max="6917" width="1.7109375" style="180" customWidth="1"/>
    <col min="6918" max="6918" width="10.28515625" style="180" bestFit="1" customWidth="1"/>
    <col min="6919" max="6919" width="1.7109375" style="180" customWidth="1"/>
    <col min="6920" max="6920" width="11.28515625" style="180" bestFit="1" customWidth="1"/>
    <col min="6921" max="6921" width="1.7109375" style="180" customWidth="1"/>
    <col min="6922" max="6922" width="11.7109375" style="180" customWidth="1"/>
    <col min="6923" max="6923" width="1.7109375" style="180" customWidth="1"/>
    <col min="6924" max="6924" width="11.28515625" style="180" customWidth="1"/>
    <col min="6925" max="6925" width="1.7109375" style="180" customWidth="1"/>
    <col min="6926" max="6926" width="11.28515625" style="180" customWidth="1"/>
    <col min="6927" max="6927" width="1.7109375" style="180" customWidth="1"/>
    <col min="6928" max="6928" width="11.28515625" style="180" customWidth="1"/>
    <col min="6929" max="6929" width="1.7109375" style="180" customWidth="1"/>
    <col min="6930" max="6930" width="11.28515625" style="180" customWidth="1"/>
    <col min="6931" max="6931" width="1.7109375" style="180" customWidth="1"/>
    <col min="6932" max="7168" width="9.140625" style="180"/>
    <col min="7169" max="7169" width="36.7109375" style="180" customWidth="1"/>
    <col min="7170" max="7170" width="10.7109375" style="180" customWidth="1"/>
    <col min="7171" max="7171" width="1.7109375" style="180" customWidth="1"/>
    <col min="7172" max="7172" width="10.7109375" style="180" bestFit="1" customWidth="1"/>
    <col min="7173" max="7173" width="1.7109375" style="180" customWidth="1"/>
    <col min="7174" max="7174" width="10.28515625" style="180" bestFit="1" customWidth="1"/>
    <col min="7175" max="7175" width="1.7109375" style="180" customWidth="1"/>
    <col min="7176" max="7176" width="11.28515625" style="180" bestFit="1" customWidth="1"/>
    <col min="7177" max="7177" width="1.7109375" style="180" customWidth="1"/>
    <col min="7178" max="7178" width="11.7109375" style="180" customWidth="1"/>
    <col min="7179" max="7179" width="1.7109375" style="180" customWidth="1"/>
    <col min="7180" max="7180" width="11.28515625" style="180" customWidth="1"/>
    <col min="7181" max="7181" width="1.7109375" style="180" customWidth="1"/>
    <col min="7182" max="7182" width="11.28515625" style="180" customWidth="1"/>
    <col min="7183" max="7183" width="1.7109375" style="180" customWidth="1"/>
    <col min="7184" max="7184" width="11.28515625" style="180" customWidth="1"/>
    <col min="7185" max="7185" width="1.7109375" style="180" customWidth="1"/>
    <col min="7186" max="7186" width="11.28515625" style="180" customWidth="1"/>
    <col min="7187" max="7187" width="1.7109375" style="180" customWidth="1"/>
    <col min="7188" max="7424" width="9.140625" style="180"/>
    <col min="7425" max="7425" width="36.7109375" style="180" customWidth="1"/>
    <col min="7426" max="7426" width="10.7109375" style="180" customWidth="1"/>
    <col min="7427" max="7427" width="1.7109375" style="180" customWidth="1"/>
    <col min="7428" max="7428" width="10.7109375" style="180" bestFit="1" customWidth="1"/>
    <col min="7429" max="7429" width="1.7109375" style="180" customWidth="1"/>
    <col min="7430" max="7430" width="10.28515625" style="180" bestFit="1" customWidth="1"/>
    <col min="7431" max="7431" width="1.7109375" style="180" customWidth="1"/>
    <col min="7432" max="7432" width="11.28515625" style="180" bestFit="1" customWidth="1"/>
    <col min="7433" max="7433" width="1.7109375" style="180" customWidth="1"/>
    <col min="7434" max="7434" width="11.7109375" style="180" customWidth="1"/>
    <col min="7435" max="7435" width="1.7109375" style="180" customWidth="1"/>
    <col min="7436" max="7436" width="11.28515625" style="180" customWidth="1"/>
    <col min="7437" max="7437" width="1.7109375" style="180" customWidth="1"/>
    <col min="7438" max="7438" width="11.28515625" style="180" customWidth="1"/>
    <col min="7439" max="7439" width="1.7109375" style="180" customWidth="1"/>
    <col min="7440" max="7440" width="11.28515625" style="180" customWidth="1"/>
    <col min="7441" max="7441" width="1.7109375" style="180" customWidth="1"/>
    <col min="7442" max="7442" width="11.28515625" style="180" customWidth="1"/>
    <col min="7443" max="7443" width="1.7109375" style="180" customWidth="1"/>
    <col min="7444" max="7680" width="9.140625" style="180"/>
    <col min="7681" max="7681" width="36.7109375" style="180" customWidth="1"/>
    <col min="7682" max="7682" width="10.7109375" style="180" customWidth="1"/>
    <col min="7683" max="7683" width="1.7109375" style="180" customWidth="1"/>
    <col min="7684" max="7684" width="10.7109375" style="180" bestFit="1" customWidth="1"/>
    <col min="7685" max="7685" width="1.7109375" style="180" customWidth="1"/>
    <col min="7686" max="7686" width="10.28515625" style="180" bestFit="1" customWidth="1"/>
    <col min="7687" max="7687" width="1.7109375" style="180" customWidth="1"/>
    <col min="7688" max="7688" width="11.28515625" style="180" bestFit="1" customWidth="1"/>
    <col min="7689" max="7689" width="1.7109375" style="180" customWidth="1"/>
    <col min="7690" max="7690" width="11.7109375" style="180" customWidth="1"/>
    <col min="7691" max="7691" width="1.7109375" style="180" customWidth="1"/>
    <col min="7692" max="7692" width="11.28515625" style="180" customWidth="1"/>
    <col min="7693" max="7693" width="1.7109375" style="180" customWidth="1"/>
    <col min="7694" max="7694" width="11.28515625" style="180" customWidth="1"/>
    <col min="7695" max="7695" width="1.7109375" style="180" customWidth="1"/>
    <col min="7696" max="7696" width="11.28515625" style="180" customWidth="1"/>
    <col min="7697" max="7697" width="1.7109375" style="180" customWidth="1"/>
    <col min="7698" max="7698" width="11.28515625" style="180" customWidth="1"/>
    <col min="7699" max="7699" width="1.7109375" style="180" customWidth="1"/>
    <col min="7700" max="7936" width="9.140625" style="180"/>
    <col min="7937" max="7937" width="36.7109375" style="180" customWidth="1"/>
    <col min="7938" max="7938" width="10.7109375" style="180" customWidth="1"/>
    <col min="7939" max="7939" width="1.7109375" style="180" customWidth="1"/>
    <col min="7940" max="7940" width="10.7109375" style="180" bestFit="1" customWidth="1"/>
    <col min="7941" max="7941" width="1.7109375" style="180" customWidth="1"/>
    <col min="7942" max="7942" width="10.28515625" style="180" bestFit="1" customWidth="1"/>
    <col min="7943" max="7943" width="1.7109375" style="180" customWidth="1"/>
    <col min="7944" max="7944" width="11.28515625" style="180" bestFit="1" customWidth="1"/>
    <col min="7945" max="7945" width="1.7109375" style="180" customWidth="1"/>
    <col min="7946" max="7946" width="11.7109375" style="180" customWidth="1"/>
    <col min="7947" max="7947" width="1.7109375" style="180" customWidth="1"/>
    <col min="7948" max="7948" width="11.28515625" style="180" customWidth="1"/>
    <col min="7949" max="7949" width="1.7109375" style="180" customWidth="1"/>
    <col min="7950" max="7950" width="11.28515625" style="180" customWidth="1"/>
    <col min="7951" max="7951" width="1.7109375" style="180" customWidth="1"/>
    <col min="7952" max="7952" width="11.28515625" style="180" customWidth="1"/>
    <col min="7953" max="7953" width="1.7109375" style="180" customWidth="1"/>
    <col min="7954" max="7954" width="11.28515625" style="180" customWidth="1"/>
    <col min="7955" max="7955" width="1.7109375" style="180" customWidth="1"/>
    <col min="7956" max="8192" width="9.140625" style="180"/>
    <col min="8193" max="8193" width="36.7109375" style="180" customWidth="1"/>
    <col min="8194" max="8194" width="10.7109375" style="180" customWidth="1"/>
    <col min="8195" max="8195" width="1.7109375" style="180" customWidth="1"/>
    <col min="8196" max="8196" width="10.7109375" style="180" bestFit="1" customWidth="1"/>
    <col min="8197" max="8197" width="1.7109375" style="180" customWidth="1"/>
    <col min="8198" max="8198" width="10.28515625" style="180" bestFit="1" customWidth="1"/>
    <col min="8199" max="8199" width="1.7109375" style="180" customWidth="1"/>
    <col min="8200" max="8200" width="11.28515625" style="180" bestFit="1" customWidth="1"/>
    <col min="8201" max="8201" width="1.7109375" style="180" customWidth="1"/>
    <col min="8202" max="8202" width="11.7109375" style="180" customWidth="1"/>
    <col min="8203" max="8203" width="1.7109375" style="180" customWidth="1"/>
    <col min="8204" max="8204" width="11.28515625" style="180" customWidth="1"/>
    <col min="8205" max="8205" width="1.7109375" style="180" customWidth="1"/>
    <col min="8206" max="8206" width="11.28515625" style="180" customWidth="1"/>
    <col min="8207" max="8207" width="1.7109375" style="180" customWidth="1"/>
    <col min="8208" max="8208" width="11.28515625" style="180" customWidth="1"/>
    <col min="8209" max="8209" width="1.7109375" style="180" customWidth="1"/>
    <col min="8210" max="8210" width="11.28515625" style="180" customWidth="1"/>
    <col min="8211" max="8211" width="1.7109375" style="180" customWidth="1"/>
    <col min="8212" max="8448" width="9.140625" style="180"/>
    <col min="8449" max="8449" width="36.7109375" style="180" customWidth="1"/>
    <col min="8450" max="8450" width="10.7109375" style="180" customWidth="1"/>
    <col min="8451" max="8451" width="1.7109375" style="180" customWidth="1"/>
    <col min="8452" max="8452" width="10.7109375" style="180" bestFit="1" customWidth="1"/>
    <col min="8453" max="8453" width="1.7109375" style="180" customWidth="1"/>
    <col min="8454" max="8454" width="10.28515625" style="180" bestFit="1" customWidth="1"/>
    <col min="8455" max="8455" width="1.7109375" style="180" customWidth="1"/>
    <col min="8456" max="8456" width="11.28515625" style="180" bestFit="1" customWidth="1"/>
    <col min="8457" max="8457" width="1.7109375" style="180" customWidth="1"/>
    <col min="8458" max="8458" width="11.7109375" style="180" customWidth="1"/>
    <col min="8459" max="8459" width="1.7109375" style="180" customWidth="1"/>
    <col min="8460" max="8460" width="11.28515625" style="180" customWidth="1"/>
    <col min="8461" max="8461" width="1.7109375" style="180" customWidth="1"/>
    <col min="8462" max="8462" width="11.28515625" style="180" customWidth="1"/>
    <col min="8463" max="8463" width="1.7109375" style="180" customWidth="1"/>
    <col min="8464" max="8464" width="11.28515625" style="180" customWidth="1"/>
    <col min="8465" max="8465" width="1.7109375" style="180" customWidth="1"/>
    <col min="8466" max="8466" width="11.28515625" style="180" customWidth="1"/>
    <col min="8467" max="8467" width="1.7109375" style="180" customWidth="1"/>
    <col min="8468" max="8704" width="9.140625" style="180"/>
    <col min="8705" max="8705" width="36.7109375" style="180" customWidth="1"/>
    <col min="8706" max="8706" width="10.7109375" style="180" customWidth="1"/>
    <col min="8707" max="8707" width="1.7109375" style="180" customWidth="1"/>
    <col min="8708" max="8708" width="10.7109375" style="180" bestFit="1" customWidth="1"/>
    <col min="8709" max="8709" width="1.7109375" style="180" customWidth="1"/>
    <col min="8710" max="8710" width="10.28515625" style="180" bestFit="1" customWidth="1"/>
    <col min="8711" max="8711" width="1.7109375" style="180" customWidth="1"/>
    <col min="8712" max="8712" width="11.28515625" style="180" bestFit="1" customWidth="1"/>
    <col min="8713" max="8713" width="1.7109375" style="180" customWidth="1"/>
    <col min="8714" max="8714" width="11.7109375" style="180" customWidth="1"/>
    <col min="8715" max="8715" width="1.7109375" style="180" customWidth="1"/>
    <col min="8716" max="8716" width="11.28515625" style="180" customWidth="1"/>
    <col min="8717" max="8717" width="1.7109375" style="180" customWidth="1"/>
    <col min="8718" max="8718" width="11.28515625" style="180" customWidth="1"/>
    <col min="8719" max="8719" width="1.7109375" style="180" customWidth="1"/>
    <col min="8720" max="8720" width="11.28515625" style="180" customWidth="1"/>
    <col min="8721" max="8721" width="1.7109375" style="180" customWidth="1"/>
    <col min="8722" max="8722" width="11.28515625" style="180" customWidth="1"/>
    <col min="8723" max="8723" width="1.7109375" style="180" customWidth="1"/>
    <col min="8724" max="8960" width="9.140625" style="180"/>
    <col min="8961" max="8961" width="36.7109375" style="180" customWidth="1"/>
    <col min="8962" max="8962" width="10.7109375" style="180" customWidth="1"/>
    <col min="8963" max="8963" width="1.7109375" style="180" customWidth="1"/>
    <col min="8964" max="8964" width="10.7109375" style="180" bestFit="1" customWidth="1"/>
    <col min="8965" max="8965" width="1.7109375" style="180" customWidth="1"/>
    <col min="8966" max="8966" width="10.28515625" style="180" bestFit="1" customWidth="1"/>
    <col min="8967" max="8967" width="1.7109375" style="180" customWidth="1"/>
    <col min="8968" max="8968" width="11.28515625" style="180" bestFit="1" customWidth="1"/>
    <col min="8969" max="8969" width="1.7109375" style="180" customWidth="1"/>
    <col min="8970" max="8970" width="11.7109375" style="180" customWidth="1"/>
    <col min="8971" max="8971" width="1.7109375" style="180" customWidth="1"/>
    <col min="8972" max="8972" width="11.28515625" style="180" customWidth="1"/>
    <col min="8973" max="8973" width="1.7109375" style="180" customWidth="1"/>
    <col min="8974" max="8974" width="11.28515625" style="180" customWidth="1"/>
    <col min="8975" max="8975" width="1.7109375" style="180" customWidth="1"/>
    <col min="8976" max="8976" width="11.28515625" style="180" customWidth="1"/>
    <col min="8977" max="8977" width="1.7109375" style="180" customWidth="1"/>
    <col min="8978" max="8978" width="11.28515625" style="180" customWidth="1"/>
    <col min="8979" max="8979" width="1.7109375" style="180" customWidth="1"/>
    <col min="8980" max="9216" width="9.140625" style="180"/>
    <col min="9217" max="9217" width="36.7109375" style="180" customWidth="1"/>
    <col min="9218" max="9218" width="10.7109375" style="180" customWidth="1"/>
    <col min="9219" max="9219" width="1.7109375" style="180" customWidth="1"/>
    <col min="9220" max="9220" width="10.7109375" style="180" bestFit="1" customWidth="1"/>
    <col min="9221" max="9221" width="1.7109375" style="180" customWidth="1"/>
    <col min="9222" max="9222" width="10.28515625" style="180" bestFit="1" customWidth="1"/>
    <col min="9223" max="9223" width="1.7109375" style="180" customWidth="1"/>
    <col min="9224" max="9224" width="11.28515625" style="180" bestFit="1" customWidth="1"/>
    <col min="9225" max="9225" width="1.7109375" style="180" customWidth="1"/>
    <col min="9226" max="9226" width="11.7109375" style="180" customWidth="1"/>
    <col min="9227" max="9227" width="1.7109375" style="180" customWidth="1"/>
    <col min="9228" max="9228" width="11.28515625" style="180" customWidth="1"/>
    <col min="9229" max="9229" width="1.7109375" style="180" customWidth="1"/>
    <col min="9230" max="9230" width="11.28515625" style="180" customWidth="1"/>
    <col min="9231" max="9231" width="1.7109375" style="180" customWidth="1"/>
    <col min="9232" max="9232" width="11.28515625" style="180" customWidth="1"/>
    <col min="9233" max="9233" width="1.7109375" style="180" customWidth="1"/>
    <col min="9234" max="9234" width="11.28515625" style="180" customWidth="1"/>
    <col min="9235" max="9235" width="1.7109375" style="180" customWidth="1"/>
    <col min="9236" max="9472" width="9.140625" style="180"/>
    <col min="9473" max="9473" width="36.7109375" style="180" customWidth="1"/>
    <col min="9474" max="9474" width="10.7109375" style="180" customWidth="1"/>
    <col min="9475" max="9475" width="1.7109375" style="180" customWidth="1"/>
    <col min="9476" max="9476" width="10.7109375" style="180" bestFit="1" customWidth="1"/>
    <col min="9477" max="9477" width="1.7109375" style="180" customWidth="1"/>
    <col min="9478" max="9478" width="10.28515625" style="180" bestFit="1" customWidth="1"/>
    <col min="9479" max="9479" width="1.7109375" style="180" customWidth="1"/>
    <col min="9480" max="9480" width="11.28515625" style="180" bestFit="1" customWidth="1"/>
    <col min="9481" max="9481" width="1.7109375" style="180" customWidth="1"/>
    <col min="9482" max="9482" width="11.7109375" style="180" customWidth="1"/>
    <col min="9483" max="9483" width="1.7109375" style="180" customWidth="1"/>
    <col min="9484" max="9484" width="11.28515625" style="180" customWidth="1"/>
    <col min="9485" max="9485" width="1.7109375" style="180" customWidth="1"/>
    <col min="9486" max="9486" width="11.28515625" style="180" customWidth="1"/>
    <col min="9487" max="9487" width="1.7109375" style="180" customWidth="1"/>
    <col min="9488" max="9488" width="11.28515625" style="180" customWidth="1"/>
    <col min="9489" max="9489" width="1.7109375" style="180" customWidth="1"/>
    <col min="9490" max="9490" width="11.28515625" style="180" customWidth="1"/>
    <col min="9491" max="9491" width="1.7109375" style="180" customWidth="1"/>
    <col min="9492" max="9728" width="9.140625" style="180"/>
    <col min="9729" max="9729" width="36.7109375" style="180" customWidth="1"/>
    <col min="9730" max="9730" width="10.7109375" style="180" customWidth="1"/>
    <col min="9731" max="9731" width="1.7109375" style="180" customWidth="1"/>
    <col min="9732" max="9732" width="10.7109375" style="180" bestFit="1" customWidth="1"/>
    <col min="9733" max="9733" width="1.7109375" style="180" customWidth="1"/>
    <col min="9734" max="9734" width="10.28515625" style="180" bestFit="1" customWidth="1"/>
    <col min="9735" max="9735" width="1.7109375" style="180" customWidth="1"/>
    <col min="9736" max="9736" width="11.28515625" style="180" bestFit="1" customWidth="1"/>
    <col min="9737" max="9737" width="1.7109375" style="180" customWidth="1"/>
    <col min="9738" max="9738" width="11.7109375" style="180" customWidth="1"/>
    <col min="9739" max="9739" width="1.7109375" style="180" customWidth="1"/>
    <col min="9740" max="9740" width="11.28515625" style="180" customWidth="1"/>
    <col min="9741" max="9741" width="1.7109375" style="180" customWidth="1"/>
    <col min="9742" max="9742" width="11.28515625" style="180" customWidth="1"/>
    <col min="9743" max="9743" width="1.7109375" style="180" customWidth="1"/>
    <col min="9744" max="9744" width="11.28515625" style="180" customWidth="1"/>
    <col min="9745" max="9745" width="1.7109375" style="180" customWidth="1"/>
    <col min="9746" max="9746" width="11.28515625" style="180" customWidth="1"/>
    <col min="9747" max="9747" width="1.7109375" style="180" customWidth="1"/>
    <col min="9748" max="9984" width="9.140625" style="180"/>
    <col min="9985" max="9985" width="36.7109375" style="180" customWidth="1"/>
    <col min="9986" max="9986" width="10.7109375" style="180" customWidth="1"/>
    <col min="9987" max="9987" width="1.7109375" style="180" customWidth="1"/>
    <col min="9988" max="9988" width="10.7109375" style="180" bestFit="1" customWidth="1"/>
    <col min="9989" max="9989" width="1.7109375" style="180" customWidth="1"/>
    <col min="9990" max="9990" width="10.28515625" style="180" bestFit="1" customWidth="1"/>
    <col min="9991" max="9991" width="1.7109375" style="180" customWidth="1"/>
    <col min="9992" max="9992" width="11.28515625" style="180" bestFit="1" customWidth="1"/>
    <col min="9993" max="9993" width="1.7109375" style="180" customWidth="1"/>
    <col min="9994" max="9994" width="11.7109375" style="180" customWidth="1"/>
    <col min="9995" max="9995" width="1.7109375" style="180" customWidth="1"/>
    <col min="9996" max="9996" width="11.28515625" style="180" customWidth="1"/>
    <col min="9997" max="9997" width="1.7109375" style="180" customWidth="1"/>
    <col min="9998" max="9998" width="11.28515625" style="180" customWidth="1"/>
    <col min="9999" max="9999" width="1.7109375" style="180" customWidth="1"/>
    <col min="10000" max="10000" width="11.28515625" style="180" customWidth="1"/>
    <col min="10001" max="10001" width="1.7109375" style="180" customWidth="1"/>
    <col min="10002" max="10002" width="11.28515625" style="180" customWidth="1"/>
    <col min="10003" max="10003" width="1.7109375" style="180" customWidth="1"/>
    <col min="10004" max="10240" width="9.140625" style="180"/>
    <col min="10241" max="10241" width="36.7109375" style="180" customWidth="1"/>
    <col min="10242" max="10242" width="10.7109375" style="180" customWidth="1"/>
    <col min="10243" max="10243" width="1.7109375" style="180" customWidth="1"/>
    <col min="10244" max="10244" width="10.7109375" style="180" bestFit="1" customWidth="1"/>
    <col min="10245" max="10245" width="1.7109375" style="180" customWidth="1"/>
    <col min="10246" max="10246" width="10.28515625" style="180" bestFit="1" customWidth="1"/>
    <col min="10247" max="10247" width="1.7109375" style="180" customWidth="1"/>
    <col min="10248" max="10248" width="11.28515625" style="180" bestFit="1" customWidth="1"/>
    <col min="10249" max="10249" width="1.7109375" style="180" customWidth="1"/>
    <col min="10250" max="10250" width="11.7109375" style="180" customWidth="1"/>
    <col min="10251" max="10251" width="1.7109375" style="180" customWidth="1"/>
    <col min="10252" max="10252" width="11.28515625" style="180" customWidth="1"/>
    <col min="10253" max="10253" width="1.7109375" style="180" customWidth="1"/>
    <col min="10254" max="10254" width="11.28515625" style="180" customWidth="1"/>
    <col min="10255" max="10255" width="1.7109375" style="180" customWidth="1"/>
    <col min="10256" max="10256" width="11.28515625" style="180" customWidth="1"/>
    <col min="10257" max="10257" width="1.7109375" style="180" customWidth="1"/>
    <col min="10258" max="10258" width="11.28515625" style="180" customWidth="1"/>
    <col min="10259" max="10259" width="1.7109375" style="180" customWidth="1"/>
    <col min="10260" max="10496" width="9.140625" style="180"/>
    <col min="10497" max="10497" width="36.7109375" style="180" customWidth="1"/>
    <col min="10498" max="10498" width="10.7109375" style="180" customWidth="1"/>
    <col min="10499" max="10499" width="1.7109375" style="180" customWidth="1"/>
    <col min="10500" max="10500" width="10.7109375" style="180" bestFit="1" customWidth="1"/>
    <col min="10501" max="10501" width="1.7109375" style="180" customWidth="1"/>
    <col min="10502" max="10502" width="10.28515625" style="180" bestFit="1" customWidth="1"/>
    <col min="10503" max="10503" width="1.7109375" style="180" customWidth="1"/>
    <col min="10504" max="10504" width="11.28515625" style="180" bestFit="1" customWidth="1"/>
    <col min="10505" max="10505" width="1.7109375" style="180" customWidth="1"/>
    <col min="10506" max="10506" width="11.7109375" style="180" customWidth="1"/>
    <col min="10507" max="10507" width="1.7109375" style="180" customWidth="1"/>
    <col min="10508" max="10508" width="11.28515625" style="180" customWidth="1"/>
    <col min="10509" max="10509" width="1.7109375" style="180" customWidth="1"/>
    <col min="10510" max="10510" width="11.28515625" style="180" customWidth="1"/>
    <col min="10511" max="10511" width="1.7109375" style="180" customWidth="1"/>
    <col min="10512" max="10512" width="11.28515625" style="180" customWidth="1"/>
    <col min="10513" max="10513" width="1.7109375" style="180" customWidth="1"/>
    <col min="10514" max="10514" width="11.28515625" style="180" customWidth="1"/>
    <col min="10515" max="10515" width="1.7109375" style="180" customWidth="1"/>
    <col min="10516" max="10752" width="9.140625" style="180"/>
    <col min="10753" max="10753" width="36.7109375" style="180" customWidth="1"/>
    <col min="10754" max="10754" width="10.7109375" style="180" customWidth="1"/>
    <col min="10755" max="10755" width="1.7109375" style="180" customWidth="1"/>
    <col min="10756" max="10756" width="10.7109375" style="180" bestFit="1" customWidth="1"/>
    <col min="10757" max="10757" width="1.7109375" style="180" customWidth="1"/>
    <col min="10758" max="10758" width="10.28515625" style="180" bestFit="1" customWidth="1"/>
    <col min="10759" max="10759" width="1.7109375" style="180" customWidth="1"/>
    <col min="10760" max="10760" width="11.28515625" style="180" bestFit="1" customWidth="1"/>
    <col min="10761" max="10761" width="1.7109375" style="180" customWidth="1"/>
    <col min="10762" max="10762" width="11.7109375" style="180" customWidth="1"/>
    <col min="10763" max="10763" width="1.7109375" style="180" customWidth="1"/>
    <col min="10764" max="10764" width="11.28515625" style="180" customWidth="1"/>
    <col min="10765" max="10765" width="1.7109375" style="180" customWidth="1"/>
    <col min="10766" max="10766" width="11.28515625" style="180" customWidth="1"/>
    <col min="10767" max="10767" width="1.7109375" style="180" customWidth="1"/>
    <col min="10768" max="10768" width="11.28515625" style="180" customWidth="1"/>
    <col min="10769" max="10769" width="1.7109375" style="180" customWidth="1"/>
    <col min="10770" max="10770" width="11.28515625" style="180" customWidth="1"/>
    <col min="10771" max="10771" width="1.7109375" style="180" customWidth="1"/>
    <col min="10772" max="11008" width="9.140625" style="180"/>
    <col min="11009" max="11009" width="36.7109375" style="180" customWidth="1"/>
    <col min="11010" max="11010" width="10.7109375" style="180" customWidth="1"/>
    <col min="11011" max="11011" width="1.7109375" style="180" customWidth="1"/>
    <col min="11012" max="11012" width="10.7109375" style="180" bestFit="1" customWidth="1"/>
    <col min="11013" max="11013" width="1.7109375" style="180" customWidth="1"/>
    <col min="11014" max="11014" width="10.28515625" style="180" bestFit="1" customWidth="1"/>
    <col min="11015" max="11015" width="1.7109375" style="180" customWidth="1"/>
    <col min="11016" max="11016" width="11.28515625" style="180" bestFit="1" customWidth="1"/>
    <col min="11017" max="11017" width="1.7109375" style="180" customWidth="1"/>
    <col min="11018" max="11018" width="11.7109375" style="180" customWidth="1"/>
    <col min="11019" max="11019" width="1.7109375" style="180" customWidth="1"/>
    <col min="11020" max="11020" width="11.28515625" style="180" customWidth="1"/>
    <col min="11021" max="11021" width="1.7109375" style="180" customWidth="1"/>
    <col min="11022" max="11022" width="11.28515625" style="180" customWidth="1"/>
    <col min="11023" max="11023" width="1.7109375" style="180" customWidth="1"/>
    <col min="11024" max="11024" width="11.28515625" style="180" customWidth="1"/>
    <col min="11025" max="11025" width="1.7109375" style="180" customWidth="1"/>
    <col min="11026" max="11026" width="11.28515625" style="180" customWidth="1"/>
    <col min="11027" max="11027" width="1.7109375" style="180" customWidth="1"/>
    <col min="11028" max="11264" width="9.140625" style="180"/>
    <col min="11265" max="11265" width="36.7109375" style="180" customWidth="1"/>
    <col min="11266" max="11266" width="10.7109375" style="180" customWidth="1"/>
    <col min="11267" max="11267" width="1.7109375" style="180" customWidth="1"/>
    <col min="11268" max="11268" width="10.7109375" style="180" bestFit="1" customWidth="1"/>
    <col min="11269" max="11269" width="1.7109375" style="180" customWidth="1"/>
    <col min="11270" max="11270" width="10.28515625" style="180" bestFit="1" customWidth="1"/>
    <col min="11271" max="11271" width="1.7109375" style="180" customWidth="1"/>
    <col min="11272" max="11272" width="11.28515625" style="180" bestFit="1" customWidth="1"/>
    <col min="11273" max="11273" width="1.7109375" style="180" customWidth="1"/>
    <col min="11274" max="11274" width="11.7109375" style="180" customWidth="1"/>
    <col min="11275" max="11275" width="1.7109375" style="180" customWidth="1"/>
    <col min="11276" max="11276" width="11.28515625" style="180" customWidth="1"/>
    <col min="11277" max="11277" width="1.7109375" style="180" customWidth="1"/>
    <col min="11278" max="11278" width="11.28515625" style="180" customWidth="1"/>
    <col min="11279" max="11279" width="1.7109375" style="180" customWidth="1"/>
    <col min="11280" max="11280" width="11.28515625" style="180" customWidth="1"/>
    <col min="11281" max="11281" width="1.7109375" style="180" customWidth="1"/>
    <col min="11282" max="11282" width="11.28515625" style="180" customWidth="1"/>
    <col min="11283" max="11283" width="1.7109375" style="180" customWidth="1"/>
    <col min="11284" max="11520" width="9.140625" style="180"/>
    <col min="11521" max="11521" width="36.7109375" style="180" customWidth="1"/>
    <col min="11522" max="11522" width="10.7109375" style="180" customWidth="1"/>
    <col min="11523" max="11523" width="1.7109375" style="180" customWidth="1"/>
    <col min="11524" max="11524" width="10.7109375" style="180" bestFit="1" customWidth="1"/>
    <col min="11525" max="11525" width="1.7109375" style="180" customWidth="1"/>
    <col min="11526" max="11526" width="10.28515625" style="180" bestFit="1" customWidth="1"/>
    <col min="11527" max="11527" width="1.7109375" style="180" customWidth="1"/>
    <col min="11528" max="11528" width="11.28515625" style="180" bestFit="1" customWidth="1"/>
    <col min="11529" max="11529" width="1.7109375" style="180" customWidth="1"/>
    <col min="11530" max="11530" width="11.7109375" style="180" customWidth="1"/>
    <col min="11531" max="11531" width="1.7109375" style="180" customWidth="1"/>
    <col min="11532" max="11532" width="11.28515625" style="180" customWidth="1"/>
    <col min="11533" max="11533" width="1.7109375" style="180" customWidth="1"/>
    <col min="11534" max="11534" width="11.28515625" style="180" customWidth="1"/>
    <col min="11535" max="11535" width="1.7109375" style="180" customWidth="1"/>
    <col min="11536" max="11536" width="11.28515625" style="180" customWidth="1"/>
    <col min="11537" max="11537" width="1.7109375" style="180" customWidth="1"/>
    <col min="11538" max="11538" width="11.28515625" style="180" customWidth="1"/>
    <col min="11539" max="11539" width="1.7109375" style="180" customWidth="1"/>
    <col min="11540" max="11776" width="9.140625" style="180"/>
    <col min="11777" max="11777" width="36.7109375" style="180" customWidth="1"/>
    <col min="11778" max="11778" width="10.7109375" style="180" customWidth="1"/>
    <col min="11779" max="11779" width="1.7109375" style="180" customWidth="1"/>
    <col min="11780" max="11780" width="10.7109375" style="180" bestFit="1" customWidth="1"/>
    <col min="11781" max="11781" width="1.7109375" style="180" customWidth="1"/>
    <col min="11782" max="11782" width="10.28515625" style="180" bestFit="1" customWidth="1"/>
    <col min="11783" max="11783" width="1.7109375" style="180" customWidth="1"/>
    <col min="11784" max="11784" width="11.28515625" style="180" bestFit="1" customWidth="1"/>
    <col min="11785" max="11785" width="1.7109375" style="180" customWidth="1"/>
    <col min="11786" max="11786" width="11.7109375" style="180" customWidth="1"/>
    <col min="11787" max="11787" width="1.7109375" style="180" customWidth="1"/>
    <col min="11788" max="11788" width="11.28515625" style="180" customWidth="1"/>
    <col min="11789" max="11789" width="1.7109375" style="180" customWidth="1"/>
    <col min="11790" max="11790" width="11.28515625" style="180" customWidth="1"/>
    <col min="11791" max="11791" width="1.7109375" style="180" customWidth="1"/>
    <col min="11792" max="11792" width="11.28515625" style="180" customWidth="1"/>
    <col min="11793" max="11793" width="1.7109375" style="180" customWidth="1"/>
    <col min="11794" max="11794" width="11.28515625" style="180" customWidth="1"/>
    <col min="11795" max="11795" width="1.7109375" style="180" customWidth="1"/>
    <col min="11796" max="12032" width="9.140625" style="180"/>
    <col min="12033" max="12033" width="36.7109375" style="180" customWidth="1"/>
    <col min="12034" max="12034" width="10.7109375" style="180" customWidth="1"/>
    <col min="12035" max="12035" width="1.7109375" style="180" customWidth="1"/>
    <col min="12036" max="12036" width="10.7109375" style="180" bestFit="1" customWidth="1"/>
    <col min="12037" max="12037" width="1.7109375" style="180" customWidth="1"/>
    <col min="12038" max="12038" width="10.28515625" style="180" bestFit="1" customWidth="1"/>
    <col min="12039" max="12039" width="1.7109375" style="180" customWidth="1"/>
    <col min="12040" max="12040" width="11.28515625" style="180" bestFit="1" customWidth="1"/>
    <col min="12041" max="12041" width="1.7109375" style="180" customWidth="1"/>
    <col min="12042" max="12042" width="11.7109375" style="180" customWidth="1"/>
    <col min="12043" max="12043" width="1.7109375" style="180" customWidth="1"/>
    <col min="12044" max="12044" width="11.28515625" style="180" customWidth="1"/>
    <col min="12045" max="12045" width="1.7109375" style="180" customWidth="1"/>
    <col min="12046" max="12046" width="11.28515625" style="180" customWidth="1"/>
    <col min="12047" max="12047" width="1.7109375" style="180" customWidth="1"/>
    <col min="12048" max="12048" width="11.28515625" style="180" customWidth="1"/>
    <col min="12049" max="12049" width="1.7109375" style="180" customWidth="1"/>
    <col min="12050" max="12050" width="11.28515625" style="180" customWidth="1"/>
    <col min="12051" max="12051" width="1.7109375" style="180" customWidth="1"/>
    <col min="12052" max="12288" width="9.140625" style="180"/>
    <col min="12289" max="12289" width="36.7109375" style="180" customWidth="1"/>
    <col min="12290" max="12290" width="10.7109375" style="180" customWidth="1"/>
    <col min="12291" max="12291" width="1.7109375" style="180" customWidth="1"/>
    <col min="12292" max="12292" width="10.7109375" style="180" bestFit="1" customWidth="1"/>
    <col min="12293" max="12293" width="1.7109375" style="180" customWidth="1"/>
    <col min="12294" max="12294" width="10.28515625" style="180" bestFit="1" customWidth="1"/>
    <col min="12295" max="12295" width="1.7109375" style="180" customWidth="1"/>
    <col min="12296" max="12296" width="11.28515625" style="180" bestFit="1" customWidth="1"/>
    <col min="12297" max="12297" width="1.7109375" style="180" customWidth="1"/>
    <col min="12298" max="12298" width="11.7109375" style="180" customWidth="1"/>
    <col min="12299" max="12299" width="1.7109375" style="180" customWidth="1"/>
    <col min="12300" max="12300" width="11.28515625" style="180" customWidth="1"/>
    <col min="12301" max="12301" width="1.7109375" style="180" customWidth="1"/>
    <col min="12302" max="12302" width="11.28515625" style="180" customWidth="1"/>
    <col min="12303" max="12303" width="1.7109375" style="180" customWidth="1"/>
    <col min="12304" max="12304" width="11.28515625" style="180" customWidth="1"/>
    <col min="12305" max="12305" width="1.7109375" style="180" customWidth="1"/>
    <col min="12306" max="12306" width="11.28515625" style="180" customWidth="1"/>
    <col min="12307" max="12307" width="1.7109375" style="180" customWidth="1"/>
    <col min="12308" max="12544" width="9.140625" style="180"/>
    <col min="12545" max="12545" width="36.7109375" style="180" customWidth="1"/>
    <col min="12546" max="12546" width="10.7109375" style="180" customWidth="1"/>
    <col min="12547" max="12547" width="1.7109375" style="180" customWidth="1"/>
    <col min="12548" max="12548" width="10.7109375" style="180" bestFit="1" customWidth="1"/>
    <col min="12549" max="12549" width="1.7109375" style="180" customWidth="1"/>
    <col min="12550" max="12550" width="10.28515625" style="180" bestFit="1" customWidth="1"/>
    <col min="12551" max="12551" width="1.7109375" style="180" customWidth="1"/>
    <col min="12552" max="12552" width="11.28515625" style="180" bestFit="1" customWidth="1"/>
    <col min="12553" max="12553" width="1.7109375" style="180" customWidth="1"/>
    <col min="12554" max="12554" width="11.7109375" style="180" customWidth="1"/>
    <col min="12555" max="12555" width="1.7109375" style="180" customWidth="1"/>
    <col min="12556" max="12556" width="11.28515625" style="180" customWidth="1"/>
    <col min="12557" max="12557" width="1.7109375" style="180" customWidth="1"/>
    <col min="12558" max="12558" width="11.28515625" style="180" customWidth="1"/>
    <col min="12559" max="12559" width="1.7109375" style="180" customWidth="1"/>
    <col min="12560" max="12560" width="11.28515625" style="180" customWidth="1"/>
    <col min="12561" max="12561" width="1.7109375" style="180" customWidth="1"/>
    <col min="12562" max="12562" width="11.28515625" style="180" customWidth="1"/>
    <col min="12563" max="12563" width="1.7109375" style="180" customWidth="1"/>
    <col min="12564" max="12800" width="9.140625" style="180"/>
    <col min="12801" max="12801" width="36.7109375" style="180" customWidth="1"/>
    <col min="12802" max="12802" width="10.7109375" style="180" customWidth="1"/>
    <col min="12803" max="12803" width="1.7109375" style="180" customWidth="1"/>
    <col min="12804" max="12804" width="10.7109375" style="180" bestFit="1" customWidth="1"/>
    <col min="12805" max="12805" width="1.7109375" style="180" customWidth="1"/>
    <col min="12806" max="12806" width="10.28515625" style="180" bestFit="1" customWidth="1"/>
    <col min="12807" max="12807" width="1.7109375" style="180" customWidth="1"/>
    <col min="12808" max="12808" width="11.28515625" style="180" bestFit="1" customWidth="1"/>
    <col min="12809" max="12809" width="1.7109375" style="180" customWidth="1"/>
    <col min="12810" max="12810" width="11.7109375" style="180" customWidth="1"/>
    <col min="12811" max="12811" width="1.7109375" style="180" customWidth="1"/>
    <col min="12812" max="12812" width="11.28515625" style="180" customWidth="1"/>
    <col min="12813" max="12813" width="1.7109375" style="180" customWidth="1"/>
    <col min="12814" max="12814" width="11.28515625" style="180" customWidth="1"/>
    <col min="12815" max="12815" width="1.7109375" style="180" customWidth="1"/>
    <col min="12816" max="12816" width="11.28515625" style="180" customWidth="1"/>
    <col min="12817" max="12817" width="1.7109375" style="180" customWidth="1"/>
    <col min="12818" max="12818" width="11.28515625" style="180" customWidth="1"/>
    <col min="12819" max="12819" width="1.7109375" style="180" customWidth="1"/>
    <col min="12820" max="13056" width="9.140625" style="180"/>
    <col min="13057" max="13057" width="36.7109375" style="180" customWidth="1"/>
    <col min="13058" max="13058" width="10.7109375" style="180" customWidth="1"/>
    <col min="13059" max="13059" width="1.7109375" style="180" customWidth="1"/>
    <col min="13060" max="13060" width="10.7109375" style="180" bestFit="1" customWidth="1"/>
    <col min="13061" max="13061" width="1.7109375" style="180" customWidth="1"/>
    <col min="13062" max="13062" width="10.28515625" style="180" bestFit="1" customWidth="1"/>
    <col min="13063" max="13063" width="1.7109375" style="180" customWidth="1"/>
    <col min="13064" max="13064" width="11.28515625" style="180" bestFit="1" customWidth="1"/>
    <col min="13065" max="13065" width="1.7109375" style="180" customWidth="1"/>
    <col min="13066" max="13066" width="11.7109375" style="180" customWidth="1"/>
    <col min="13067" max="13067" width="1.7109375" style="180" customWidth="1"/>
    <col min="13068" max="13068" width="11.28515625" style="180" customWidth="1"/>
    <col min="13069" max="13069" width="1.7109375" style="180" customWidth="1"/>
    <col min="13070" max="13070" width="11.28515625" style="180" customWidth="1"/>
    <col min="13071" max="13071" width="1.7109375" style="180" customWidth="1"/>
    <col min="13072" max="13072" width="11.28515625" style="180" customWidth="1"/>
    <col min="13073" max="13073" width="1.7109375" style="180" customWidth="1"/>
    <col min="13074" max="13074" width="11.28515625" style="180" customWidth="1"/>
    <col min="13075" max="13075" width="1.7109375" style="180" customWidth="1"/>
    <col min="13076" max="13312" width="9.140625" style="180"/>
    <col min="13313" max="13313" width="36.7109375" style="180" customWidth="1"/>
    <col min="13314" max="13314" width="10.7109375" style="180" customWidth="1"/>
    <col min="13315" max="13315" width="1.7109375" style="180" customWidth="1"/>
    <col min="13316" max="13316" width="10.7109375" style="180" bestFit="1" customWidth="1"/>
    <col min="13317" max="13317" width="1.7109375" style="180" customWidth="1"/>
    <col min="13318" max="13318" width="10.28515625" style="180" bestFit="1" customWidth="1"/>
    <col min="13319" max="13319" width="1.7109375" style="180" customWidth="1"/>
    <col min="13320" max="13320" width="11.28515625" style="180" bestFit="1" customWidth="1"/>
    <col min="13321" max="13321" width="1.7109375" style="180" customWidth="1"/>
    <col min="13322" max="13322" width="11.7109375" style="180" customWidth="1"/>
    <col min="13323" max="13323" width="1.7109375" style="180" customWidth="1"/>
    <col min="13324" max="13324" width="11.28515625" style="180" customWidth="1"/>
    <col min="13325" max="13325" width="1.7109375" style="180" customWidth="1"/>
    <col min="13326" max="13326" width="11.28515625" style="180" customWidth="1"/>
    <col min="13327" max="13327" width="1.7109375" style="180" customWidth="1"/>
    <col min="13328" max="13328" width="11.28515625" style="180" customWidth="1"/>
    <col min="13329" max="13329" width="1.7109375" style="180" customWidth="1"/>
    <col min="13330" max="13330" width="11.28515625" style="180" customWidth="1"/>
    <col min="13331" max="13331" width="1.7109375" style="180" customWidth="1"/>
    <col min="13332" max="13568" width="9.140625" style="180"/>
    <col min="13569" max="13569" width="36.7109375" style="180" customWidth="1"/>
    <col min="13570" max="13570" width="10.7109375" style="180" customWidth="1"/>
    <col min="13571" max="13571" width="1.7109375" style="180" customWidth="1"/>
    <col min="13572" max="13572" width="10.7109375" style="180" bestFit="1" customWidth="1"/>
    <col min="13573" max="13573" width="1.7109375" style="180" customWidth="1"/>
    <col min="13574" max="13574" width="10.28515625" style="180" bestFit="1" customWidth="1"/>
    <col min="13575" max="13575" width="1.7109375" style="180" customWidth="1"/>
    <col min="13576" max="13576" width="11.28515625" style="180" bestFit="1" customWidth="1"/>
    <col min="13577" max="13577" width="1.7109375" style="180" customWidth="1"/>
    <col min="13578" max="13578" width="11.7109375" style="180" customWidth="1"/>
    <col min="13579" max="13579" width="1.7109375" style="180" customWidth="1"/>
    <col min="13580" max="13580" width="11.28515625" style="180" customWidth="1"/>
    <col min="13581" max="13581" width="1.7109375" style="180" customWidth="1"/>
    <col min="13582" max="13582" width="11.28515625" style="180" customWidth="1"/>
    <col min="13583" max="13583" width="1.7109375" style="180" customWidth="1"/>
    <col min="13584" max="13584" width="11.28515625" style="180" customWidth="1"/>
    <col min="13585" max="13585" width="1.7109375" style="180" customWidth="1"/>
    <col min="13586" max="13586" width="11.28515625" style="180" customWidth="1"/>
    <col min="13587" max="13587" width="1.7109375" style="180" customWidth="1"/>
    <col min="13588" max="13824" width="9.140625" style="180"/>
    <col min="13825" max="13825" width="36.7109375" style="180" customWidth="1"/>
    <col min="13826" max="13826" width="10.7109375" style="180" customWidth="1"/>
    <col min="13827" max="13827" width="1.7109375" style="180" customWidth="1"/>
    <col min="13828" max="13828" width="10.7109375" style="180" bestFit="1" customWidth="1"/>
    <col min="13829" max="13829" width="1.7109375" style="180" customWidth="1"/>
    <col min="13830" max="13830" width="10.28515625" style="180" bestFit="1" customWidth="1"/>
    <col min="13831" max="13831" width="1.7109375" style="180" customWidth="1"/>
    <col min="13832" max="13832" width="11.28515625" style="180" bestFit="1" customWidth="1"/>
    <col min="13833" max="13833" width="1.7109375" style="180" customWidth="1"/>
    <col min="13834" max="13834" width="11.7109375" style="180" customWidth="1"/>
    <col min="13835" max="13835" width="1.7109375" style="180" customWidth="1"/>
    <col min="13836" max="13836" width="11.28515625" style="180" customWidth="1"/>
    <col min="13837" max="13837" width="1.7109375" style="180" customWidth="1"/>
    <col min="13838" max="13838" width="11.28515625" style="180" customWidth="1"/>
    <col min="13839" max="13839" width="1.7109375" style="180" customWidth="1"/>
    <col min="13840" max="13840" width="11.28515625" style="180" customWidth="1"/>
    <col min="13841" max="13841" width="1.7109375" style="180" customWidth="1"/>
    <col min="13842" max="13842" width="11.28515625" style="180" customWidth="1"/>
    <col min="13843" max="13843" width="1.7109375" style="180" customWidth="1"/>
    <col min="13844" max="14080" width="9.140625" style="180"/>
    <col min="14081" max="14081" width="36.7109375" style="180" customWidth="1"/>
    <col min="14082" max="14082" width="10.7109375" style="180" customWidth="1"/>
    <col min="14083" max="14083" width="1.7109375" style="180" customWidth="1"/>
    <col min="14084" max="14084" width="10.7109375" style="180" bestFit="1" customWidth="1"/>
    <col min="14085" max="14085" width="1.7109375" style="180" customWidth="1"/>
    <col min="14086" max="14086" width="10.28515625" style="180" bestFit="1" customWidth="1"/>
    <col min="14087" max="14087" width="1.7109375" style="180" customWidth="1"/>
    <col min="14088" max="14088" width="11.28515625" style="180" bestFit="1" customWidth="1"/>
    <col min="14089" max="14089" width="1.7109375" style="180" customWidth="1"/>
    <col min="14090" max="14090" width="11.7109375" style="180" customWidth="1"/>
    <col min="14091" max="14091" width="1.7109375" style="180" customWidth="1"/>
    <col min="14092" max="14092" width="11.28515625" style="180" customWidth="1"/>
    <col min="14093" max="14093" width="1.7109375" style="180" customWidth="1"/>
    <col min="14094" max="14094" width="11.28515625" style="180" customWidth="1"/>
    <col min="14095" max="14095" width="1.7109375" style="180" customWidth="1"/>
    <col min="14096" max="14096" width="11.28515625" style="180" customWidth="1"/>
    <col min="14097" max="14097" width="1.7109375" style="180" customWidth="1"/>
    <col min="14098" max="14098" width="11.28515625" style="180" customWidth="1"/>
    <col min="14099" max="14099" width="1.7109375" style="180" customWidth="1"/>
    <col min="14100" max="14336" width="9.140625" style="180"/>
    <col min="14337" max="14337" width="36.7109375" style="180" customWidth="1"/>
    <col min="14338" max="14338" width="10.7109375" style="180" customWidth="1"/>
    <col min="14339" max="14339" width="1.7109375" style="180" customWidth="1"/>
    <col min="14340" max="14340" width="10.7109375" style="180" bestFit="1" customWidth="1"/>
    <col min="14341" max="14341" width="1.7109375" style="180" customWidth="1"/>
    <col min="14342" max="14342" width="10.28515625" style="180" bestFit="1" customWidth="1"/>
    <col min="14343" max="14343" width="1.7109375" style="180" customWidth="1"/>
    <col min="14344" max="14344" width="11.28515625" style="180" bestFit="1" customWidth="1"/>
    <col min="14345" max="14345" width="1.7109375" style="180" customWidth="1"/>
    <col min="14346" max="14346" width="11.7109375" style="180" customWidth="1"/>
    <col min="14347" max="14347" width="1.7109375" style="180" customWidth="1"/>
    <col min="14348" max="14348" width="11.28515625" style="180" customWidth="1"/>
    <col min="14349" max="14349" width="1.7109375" style="180" customWidth="1"/>
    <col min="14350" max="14350" width="11.28515625" style="180" customWidth="1"/>
    <col min="14351" max="14351" width="1.7109375" style="180" customWidth="1"/>
    <col min="14352" max="14352" width="11.28515625" style="180" customWidth="1"/>
    <col min="14353" max="14353" width="1.7109375" style="180" customWidth="1"/>
    <col min="14354" max="14354" width="11.28515625" style="180" customWidth="1"/>
    <col min="14355" max="14355" width="1.7109375" style="180" customWidth="1"/>
    <col min="14356" max="14592" width="9.140625" style="180"/>
    <col min="14593" max="14593" width="36.7109375" style="180" customWidth="1"/>
    <col min="14594" max="14594" width="10.7109375" style="180" customWidth="1"/>
    <col min="14595" max="14595" width="1.7109375" style="180" customWidth="1"/>
    <col min="14596" max="14596" width="10.7109375" style="180" bestFit="1" customWidth="1"/>
    <col min="14597" max="14597" width="1.7109375" style="180" customWidth="1"/>
    <col min="14598" max="14598" width="10.28515625" style="180" bestFit="1" customWidth="1"/>
    <col min="14599" max="14599" width="1.7109375" style="180" customWidth="1"/>
    <col min="14600" max="14600" width="11.28515625" style="180" bestFit="1" customWidth="1"/>
    <col min="14601" max="14601" width="1.7109375" style="180" customWidth="1"/>
    <col min="14602" max="14602" width="11.7109375" style="180" customWidth="1"/>
    <col min="14603" max="14603" width="1.7109375" style="180" customWidth="1"/>
    <col min="14604" max="14604" width="11.28515625" style="180" customWidth="1"/>
    <col min="14605" max="14605" width="1.7109375" style="180" customWidth="1"/>
    <col min="14606" max="14606" width="11.28515625" style="180" customWidth="1"/>
    <col min="14607" max="14607" width="1.7109375" style="180" customWidth="1"/>
    <col min="14608" max="14608" width="11.28515625" style="180" customWidth="1"/>
    <col min="14609" max="14609" width="1.7109375" style="180" customWidth="1"/>
    <col min="14610" max="14610" width="11.28515625" style="180" customWidth="1"/>
    <col min="14611" max="14611" width="1.7109375" style="180" customWidth="1"/>
    <col min="14612" max="14848" width="9.140625" style="180"/>
    <col min="14849" max="14849" width="36.7109375" style="180" customWidth="1"/>
    <col min="14850" max="14850" width="10.7109375" style="180" customWidth="1"/>
    <col min="14851" max="14851" width="1.7109375" style="180" customWidth="1"/>
    <col min="14852" max="14852" width="10.7109375" style="180" bestFit="1" customWidth="1"/>
    <col min="14853" max="14853" width="1.7109375" style="180" customWidth="1"/>
    <col min="14854" max="14854" width="10.28515625" style="180" bestFit="1" customWidth="1"/>
    <col min="14855" max="14855" width="1.7109375" style="180" customWidth="1"/>
    <col min="14856" max="14856" width="11.28515625" style="180" bestFit="1" customWidth="1"/>
    <col min="14857" max="14857" width="1.7109375" style="180" customWidth="1"/>
    <col min="14858" max="14858" width="11.7109375" style="180" customWidth="1"/>
    <col min="14859" max="14859" width="1.7109375" style="180" customWidth="1"/>
    <col min="14860" max="14860" width="11.28515625" style="180" customWidth="1"/>
    <col min="14861" max="14861" width="1.7109375" style="180" customWidth="1"/>
    <col min="14862" max="14862" width="11.28515625" style="180" customWidth="1"/>
    <col min="14863" max="14863" width="1.7109375" style="180" customWidth="1"/>
    <col min="14864" max="14864" width="11.28515625" style="180" customWidth="1"/>
    <col min="14865" max="14865" width="1.7109375" style="180" customWidth="1"/>
    <col min="14866" max="14866" width="11.28515625" style="180" customWidth="1"/>
    <col min="14867" max="14867" width="1.7109375" style="180" customWidth="1"/>
    <col min="14868" max="15104" width="9.140625" style="180"/>
    <col min="15105" max="15105" width="36.7109375" style="180" customWidth="1"/>
    <col min="15106" max="15106" width="10.7109375" style="180" customWidth="1"/>
    <col min="15107" max="15107" width="1.7109375" style="180" customWidth="1"/>
    <col min="15108" max="15108" width="10.7109375" style="180" bestFit="1" customWidth="1"/>
    <col min="15109" max="15109" width="1.7109375" style="180" customWidth="1"/>
    <col min="15110" max="15110" width="10.28515625" style="180" bestFit="1" customWidth="1"/>
    <col min="15111" max="15111" width="1.7109375" style="180" customWidth="1"/>
    <col min="15112" max="15112" width="11.28515625" style="180" bestFit="1" customWidth="1"/>
    <col min="15113" max="15113" width="1.7109375" style="180" customWidth="1"/>
    <col min="15114" max="15114" width="11.7109375" style="180" customWidth="1"/>
    <col min="15115" max="15115" width="1.7109375" style="180" customWidth="1"/>
    <col min="15116" max="15116" width="11.28515625" style="180" customWidth="1"/>
    <col min="15117" max="15117" width="1.7109375" style="180" customWidth="1"/>
    <col min="15118" max="15118" width="11.28515625" style="180" customWidth="1"/>
    <col min="15119" max="15119" width="1.7109375" style="180" customWidth="1"/>
    <col min="15120" max="15120" width="11.28515625" style="180" customWidth="1"/>
    <col min="15121" max="15121" width="1.7109375" style="180" customWidth="1"/>
    <col min="15122" max="15122" width="11.28515625" style="180" customWidth="1"/>
    <col min="15123" max="15123" width="1.7109375" style="180" customWidth="1"/>
    <col min="15124" max="15360" width="9.140625" style="180"/>
    <col min="15361" max="15361" width="36.7109375" style="180" customWidth="1"/>
    <col min="15362" max="15362" width="10.7109375" style="180" customWidth="1"/>
    <col min="15363" max="15363" width="1.7109375" style="180" customWidth="1"/>
    <col min="15364" max="15364" width="10.7109375" style="180" bestFit="1" customWidth="1"/>
    <col min="15365" max="15365" width="1.7109375" style="180" customWidth="1"/>
    <col min="15366" max="15366" width="10.28515625" style="180" bestFit="1" customWidth="1"/>
    <col min="15367" max="15367" width="1.7109375" style="180" customWidth="1"/>
    <col min="15368" max="15368" width="11.28515625" style="180" bestFit="1" customWidth="1"/>
    <col min="15369" max="15369" width="1.7109375" style="180" customWidth="1"/>
    <col min="15370" max="15370" width="11.7109375" style="180" customWidth="1"/>
    <col min="15371" max="15371" width="1.7109375" style="180" customWidth="1"/>
    <col min="15372" max="15372" width="11.28515625" style="180" customWidth="1"/>
    <col min="15373" max="15373" width="1.7109375" style="180" customWidth="1"/>
    <col min="15374" max="15374" width="11.28515625" style="180" customWidth="1"/>
    <col min="15375" max="15375" width="1.7109375" style="180" customWidth="1"/>
    <col min="15376" max="15376" width="11.28515625" style="180" customWidth="1"/>
    <col min="15377" max="15377" width="1.7109375" style="180" customWidth="1"/>
    <col min="15378" max="15378" width="11.28515625" style="180" customWidth="1"/>
    <col min="15379" max="15379" width="1.7109375" style="180" customWidth="1"/>
    <col min="15380" max="15616" width="9.140625" style="180"/>
    <col min="15617" max="15617" width="36.7109375" style="180" customWidth="1"/>
    <col min="15618" max="15618" width="10.7109375" style="180" customWidth="1"/>
    <col min="15619" max="15619" width="1.7109375" style="180" customWidth="1"/>
    <col min="15620" max="15620" width="10.7109375" style="180" bestFit="1" customWidth="1"/>
    <col min="15621" max="15621" width="1.7109375" style="180" customWidth="1"/>
    <col min="15622" max="15622" width="10.28515625" style="180" bestFit="1" customWidth="1"/>
    <col min="15623" max="15623" width="1.7109375" style="180" customWidth="1"/>
    <col min="15624" max="15624" width="11.28515625" style="180" bestFit="1" customWidth="1"/>
    <col min="15625" max="15625" width="1.7109375" style="180" customWidth="1"/>
    <col min="15626" max="15626" width="11.7109375" style="180" customWidth="1"/>
    <col min="15627" max="15627" width="1.7109375" style="180" customWidth="1"/>
    <col min="15628" max="15628" width="11.28515625" style="180" customWidth="1"/>
    <col min="15629" max="15629" width="1.7109375" style="180" customWidth="1"/>
    <col min="15630" max="15630" width="11.28515625" style="180" customWidth="1"/>
    <col min="15631" max="15631" width="1.7109375" style="180" customWidth="1"/>
    <col min="15632" max="15632" width="11.28515625" style="180" customWidth="1"/>
    <col min="15633" max="15633" width="1.7109375" style="180" customWidth="1"/>
    <col min="15634" max="15634" width="11.28515625" style="180" customWidth="1"/>
    <col min="15635" max="15635" width="1.7109375" style="180" customWidth="1"/>
    <col min="15636" max="15872" width="9.140625" style="180"/>
    <col min="15873" max="15873" width="36.7109375" style="180" customWidth="1"/>
    <col min="15874" max="15874" width="10.7109375" style="180" customWidth="1"/>
    <col min="15875" max="15875" width="1.7109375" style="180" customWidth="1"/>
    <col min="15876" max="15876" width="10.7109375" style="180" bestFit="1" customWidth="1"/>
    <col min="15877" max="15877" width="1.7109375" style="180" customWidth="1"/>
    <col min="15878" max="15878" width="10.28515625" style="180" bestFit="1" customWidth="1"/>
    <col min="15879" max="15879" width="1.7109375" style="180" customWidth="1"/>
    <col min="15880" max="15880" width="11.28515625" style="180" bestFit="1" customWidth="1"/>
    <col min="15881" max="15881" width="1.7109375" style="180" customWidth="1"/>
    <col min="15882" max="15882" width="11.7109375" style="180" customWidth="1"/>
    <col min="15883" max="15883" width="1.7109375" style="180" customWidth="1"/>
    <col min="15884" max="15884" width="11.28515625" style="180" customWidth="1"/>
    <col min="15885" max="15885" width="1.7109375" style="180" customWidth="1"/>
    <col min="15886" max="15886" width="11.28515625" style="180" customWidth="1"/>
    <col min="15887" max="15887" width="1.7109375" style="180" customWidth="1"/>
    <col min="15888" max="15888" width="11.28515625" style="180" customWidth="1"/>
    <col min="15889" max="15889" width="1.7109375" style="180" customWidth="1"/>
    <col min="15890" max="15890" width="11.28515625" style="180" customWidth="1"/>
    <col min="15891" max="15891" width="1.7109375" style="180" customWidth="1"/>
    <col min="15892" max="16128" width="9.140625" style="180"/>
    <col min="16129" max="16129" width="36.7109375" style="180" customWidth="1"/>
    <col min="16130" max="16130" width="10.7109375" style="180" customWidth="1"/>
    <col min="16131" max="16131" width="1.7109375" style="180" customWidth="1"/>
    <col min="16132" max="16132" width="10.7109375" style="180" bestFit="1" customWidth="1"/>
    <col min="16133" max="16133" width="1.7109375" style="180" customWidth="1"/>
    <col min="16134" max="16134" width="10.28515625" style="180" bestFit="1" customWidth="1"/>
    <col min="16135" max="16135" width="1.7109375" style="180" customWidth="1"/>
    <col min="16136" max="16136" width="11.28515625" style="180" bestFit="1" customWidth="1"/>
    <col min="16137" max="16137" width="1.7109375" style="180" customWidth="1"/>
    <col min="16138" max="16138" width="11.7109375" style="180" customWidth="1"/>
    <col min="16139" max="16139" width="1.7109375" style="180" customWidth="1"/>
    <col min="16140" max="16140" width="11.28515625" style="180" customWidth="1"/>
    <col min="16141" max="16141" width="1.7109375" style="180" customWidth="1"/>
    <col min="16142" max="16142" width="11.28515625" style="180" customWidth="1"/>
    <col min="16143" max="16143" width="1.7109375" style="180" customWidth="1"/>
    <col min="16144" max="16144" width="11.28515625" style="180" customWidth="1"/>
    <col min="16145" max="16145" width="1.7109375" style="180" customWidth="1"/>
    <col min="16146" max="16146" width="11.28515625" style="180" customWidth="1"/>
    <col min="16147" max="16147" width="1.7109375" style="180" customWidth="1"/>
    <col min="16148" max="16384" width="9.140625" style="180"/>
  </cols>
  <sheetData>
    <row r="1" spans="1:19" ht="1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9">
      <c r="A2" s="432" t="s">
        <v>172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9">
      <c r="A3" s="433" t="s">
        <v>223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</row>
    <row r="4" spans="1:19">
      <c r="A4" s="432" t="s">
        <v>174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</row>
    <row r="5" spans="1:19" ht="15.75">
      <c r="A5" s="434" t="s">
        <v>224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</row>
    <row r="6" spans="1:19">
      <c r="P6" s="183" t="s">
        <v>225</v>
      </c>
      <c r="Q6" s="184"/>
    </row>
    <row r="9" spans="1:19" ht="13.5" thickBot="1">
      <c r="B9" s="185" t="s">
        <v>49</v>
      </c>
      <c r="C9" s="185"/>
      <c r="D9" s="185" t="s">
        <v>50</v>
      </c>
      <c r="E9" s="185"/>
      <c r="F9" s="185" t="s">
        <v>51</v>
      </c>
      <c r="G9" s="185"/>
      <c r="H9" s="186" t="s">
        <v>52</v>
      </c>
      <c r="J9" s="430" t="s">
        <v>226</v>
      </c>
      <c r="K9" s="430"/>
      <c r="L9" s="430"/>
      <c r="M9" s="430"/>
      <c r="N9" s="430"/>
      <c r="O9" s="430"/>
      <c r="P9" s="430"/>
      <c r="Q9" s="430"/>
      <c r="R9" s="430"/>
    </row>
    <row r="10" spans="1:19">
      <c r="B10" s="187">
        <v>2013</v>
      </c>
      <c r="C10" s="188"/>
      <c r="D10" s="187">
        <v>2014</v>
      </c>
      <c r="E10" s="188"/>
      <c r="F10" s="187">
        <v>2014</v>
      </c>
      <c r="G10" s="188"/>
      <c r="H10" s="189">
        <v>2015</v>
      </c>
      <c r="J10" s="190">
        <v>2016</v>
      </c>
      <c r="K10" s="185"/>
      <c r="L10" s="190">
        <v>2017</v>
      </c>
      <c r="M10" s="185"/>
      <c r="N10" s="190">
        <v>2018</v>
      </c>
      <c r="O10" s="185"/>
      <c r="P10" s="190">
        <v>2019</v>
      </c>
      <c r="Q10" s="185"/>
      <c r="R10" s="190">
        <v>2020</v>
      </c>
    </row>
    <row r="11" spans="1:19">
      <c r="B11" s="191"/>
      <c r="C11" s="191"/>
      <c r="D11" s="191"/>
      <c r="E11" s="191"/>
      <c r="F11" s="191"/>
      <c r="G11" s="191"/>
      <c r="H11" s="192"/>
    </row>
    <row r="12" spans="1:19">
      <c r="B12" s="191"/>
      <c r="C12" s="191"/>
      <c r="D12" s="191"/>
      <c r="E12" s="191"/>
      <c r="F12" s="191"/>
      <c r="G12" s="191"/>
      <c r="H12" s="192"/>
    </row>
    <row r="13" spans="1:19">
      <c r="B13" s="191"/>
      <c r="C13" s="191"/>
      <c r="D13" s="191"/>
      <c r="E13" s="191"/>
      <c r="F13" s="191"/>
      <c r="G13" s="191"/>
      <c r="H13" s="192"/>
    </row>
    <row r="14" spans="1:19">
      <c r="A14" s="193" t="s">
        <v>176</v>
      </c>
      <c r="B14" s="194">
        <v>0</v>
      </c>
      <c r="C14" s="194"/>
      <c r="D14" s="194">
        <v>325248</v>
      </c>
      <c r="E14" s="194"/>
      <c r="F14" s="195">
        <v>325248</v>
      </c>
      <c r="G14" s="194"/>
      <c r="H14" s="196">
        <f>+F39</f>
        <v>331326</v>
      </c>
      <c r="I14" s="194"/>
      <c r="J14" s="194">
        <f>+H39</f>
        <v>331192</v>
      </c>
      <c r="K14" s="194"/>
      <c r="L14" s="194">
        <f>+J39</f>
        <v>331340</v>
      </c>
      <c r="M14" s="194"/>
      <c r="N14" s="194">
        <f>+L39</f>
        <v>331410</v>
      </c>
      <c r="O14" s="194"/>
      <c r="P14" s="194">
        <f>+N39</f>
        <v>331250</v>
      </c>
      <c r="Q14" s="194"/>
      <c r="R14" s="194">
        <f>+P39</f>
        <v>331119</v>
      </c>
    </row>
    <row r="15" spans="1:19">
      <c r="H15" s="197"/>
    </row>
    <row r="16" spans="1:19">
      <c r="A16" s="193" t="s">
        <v>177</v>
      </c>
      <c r="H16" s="197"/>
    </row>
    <row r="17" spans="1:18">
      <c r="A17" s="180" t="s">
        <v>178</v>
      </c>
      <c r="B17" s="198">
        <v>0</v>
      </c>
      <c r="C17" s="198"/>
      <c r="D17" s="198">
        <v>0</v>
      </c>
      <c r="E17" s="198"/>
      <c r="F17" s="198">
        <v>0</v>
      </c>
      <c r="G17" s="198"/>
      <c r="H17" s="199">
        <v>0</v>
      </c>
      <c r="J17" s="198">
        <v>0</v>
      </c>
      <c r="K17" s="198"/>
      <c r="L17" s="198">
        <v>0</v>
      </c>
      <c r="M17" s="198"/>
      <c r="N17" s="198">
        <v>0</v>
      </c>
      <c r="O17" s="198"/>
      <c r="P17" s="198">
        <v>0</v>
      </c>
      <c r="R17" s="198">
        <v>0</v>
      </c>
    </row>
    <row r="18" spans="1:18">
      <c r="B18" s="198"/>
      <c r="C18" s="198"/>
      <c r="D18" s="198"/>
      <c r="E18" s="198"/>
      <c r="F18" s="198"/>
      <c r="G18" s="198"/>
      <c r="H18" s="199"/>
      <c r="J18" s="198"/>
      <c r="K18" s="198"/>
      <c r="L18" s="198"/>
      <c r="M18" s="198"/>
      <c r="N18" s="198"/>
      <c r="O18" s="198"/>
      <c r="P18" s="198"/>
      <c r="R18" s="198"/>
    </row>
    <row r="19" spans="1:18">
      <c r="B19" s="200"/>
      <c r="C19" s="198"/>
      <c r="D19" s="200"/>
      <c r="E19" s="198"/>
      <c r="F19" s="200"/>
      <c r="G19" s="198"/>
      <c r="H19" s="201"/>
      <c r="J19" s="200"/>
      <c r="K19" s="198"/>
      <c r="L19" s="200"/>
      <c r="M19" s="198"/>
      <c r="N19" s="200"/>
      <c r="O19" s="198"/>
      <c r="P19" s="200"/>
      <c r="R19" s="200"/>
    </row>
    <row r="20" spans="1:18">
      <c r="A20" s="180" t="s">
        <v>179</v>
      </c>
      <c r="B20" s="198">
        <f>SUM(B17:B19)</f>
        <v>0</v>
      </c>
      <c r="C20" s="198"/>
      <c r="D20" s="198">
        <f>SUM(D17:D19)</f>
        <v>0</v>
      </c>
      <c r="E20" s="198"/>
      <c r="F20" s="198">
        <f>SUM(F17:F19)</f>
        <v>0</v>
      </c>
      <c r="G20" s="198"/>
      <c r="H20" s="199">
        <f>SUM(H17:H19)</f>
        <v>0</v>
      </c>
      <c r="J20" s="198">
        <f>SUM(J17:J19)</f>
        <v>0</v>
      </c>
      <c r="K20" s="198"/>
      <c r="L20" s="198">
        <f>SUM(L17:L19)</f>
        <v>0</v>
      </c>
      <c r="M20" s="198"/>
      <c r="N20" s="198">
        <f>SUM(N17:N19)</f>
        <v>0</v>
      </c>
      <c r="O20" s="198"/>
      <c r="P20" s="198">
        <f>SUM(P17:P19)</f>
        <v>0</v>
      </c>
      <c r="R20" s="198">
        <f>SUM(R17:R19)</f>
        <v>0</v>
      </c>
    </row>
    <row r="21" spans="1:18">
      <c r="H21" s="197"/>
    </row>
    <row r="22" spans="1:18">
      <c r="A22" s="193" t="s">
        <v>180</v>
      </c>
      <c r="H22" s="197"/>
    </row>
    <row r="23" spans="1:18">
      <c r="A23" s="193"/>
      <c r="H23" s="197"/>
    </row>
    <row r="24" spans="1:18">
      <c r="A24" s="202" t="s">
        <v>181</v>
      </c>
      <c r="B24" s="198">
        <v>0</v>
      </c>
      <c r="C24" s="198"/>
      <c r="D24" s="198">
        <v>1135000</v>
      </c>
      <c r="E24" s="198"/>
      <c r="F24" s="198">
        <v>1135000</v>
      </c>
      <c r="G24" s="198"/>
      <c r="H24" s="203">
        <v>1085000</v>
      </c>
      <c r="I24" s="198"/>
      <c r="J24" s="198">
        <v>1105000</v>
      </c>
      <c r="K24" s="198"/>
      <c r="L24" s="198">
        <v>1140000</v>
      </c>
      <c r="M24" s="198"/>
      <c r="N24" s="198">
        <v>1175000</v>
      </c>
      <c r="P24" s="198">
        <v>1220000</v>
      </c>
      <c r="R24" s="204">
        <v>1255000</v>
      </c>
    </row>
    <row r="25" spans="1:18">
      <c r="A25" s="202" t="s">
        <v>182</v>
      </c>
      <c r="B25" s="198">
        <v>0</v>
      </c>
      <c r="C25" s="198"/>
      <c r="D25" s="198">
        <v>2840821</v>
      </c>
      <c r="E25" s="198"/>
      <c r="F25" s="198">
        <v>2840821</v>
      </c>
      <c r="G25" s="198"/>
      <c r="H25" s="203">
        <v>2890963</v>
      </c>
      <c r="I25" s="198"/>
      <c r="J25" s="198">
        <v>2869263</v>
      </c>
      <c r="K25" s="198"/>
      <c r="L25" s="198">
        <v>2836113</v>
      </c>
      <c r="M25" s="198"/>
      <c r="N25" s="198">
        <v>2801913</v>
      </c>
      <c r="P25" s="198">
        <v>2754913</v>
      </c>
      <c r="R25" s="204">
        <v>2718313</v>
      </c>
    </row>
    <row r="26" spans="1:18">
      <c r="A26" s="202" t="s">
        <v>183</v>
      </c>
      <c r="B26" s="200">
        <v>0</v>
      </c>
      <c r="C26" s="198"/>
      <c r="D26" s="200">
        <v>0</v>
      </c>
      <c r="E26" s="198"/>
      <c r="F26" s="200">
        <v>0</v>
      </c>
      <c r="G26" s="198"/>
      <c r="H26" s="205">
        <v>0</v>
      </c>
      <c r="I26" s="198"/>
      <c r="J26" s="200">
        <v>0</v>
      </c>
      <c r="K26" s="198"/>
      <c r="L26" s="200">
        <v>0</v>
      </c>
      <c r="M26" s="198"/>
      <c r="N26" s="200">
        <v>0</v>
      </c>
      <c r="P26" s="200">
        <v>0</v>
      </c>
      <c r="R26" s="206">
        <v>0</v>
      </c>
    </row>
    <row r="27" spans="1:18">
      <c r="A27" s="202" t="s">
        <v>227</v>
      </c>
      <c r="B27" s="200">
        <f>SUM(B24:B26)</f>
        <v>0</v>
      </c>
      <c r="C27" s="198"/>
      <c r="D27" s="200">
        <f>SUM(D24:D26)</f>
        <v>3975821</v>
      </c>
      <c r="E27" s="198"/>
      <c r="F27" s="200">
        <f>SUM(F24:F26)</f>
        <v>3975821</v>
      </c>
      <c r="G27" s="198"/>
      <c r="H27" s="201">
        <f>SUM(H24:H26)</f>
        <v>3975963</v>
      </c>
      <c r="J27" s="200">
        <f>SUM(J24:J26)</f>
        <v>3974263</v>
      </c>
      <c r="K27" s="198"/>
      <c r="L27" s="200">
        <f>SUM(L24:L26)</f>
        <v>3976113</v>
      </c>
      <c r="M27" s="198"/>
      <c r="N27" s="200">
        <f>SUM(N24:N26)</f>
        <v>3976913</v>
      </c>
      <c r="O27" s="198"/>
      <c r="P27" s="200">
        <f>SUM(P24:P26)</f>
        <v>3974913</v>
      </c>
      <c r="R27" s="206">
        <f>SUM(R24:R26)</f>
        <v>3973313</v>
      </c>
    </row>
    <row r="28" spans="1:18">
      <c r="H28" s="197"/>
      <c r="R28" s="207"/>
    </row>
    <row r="29" spans="1:18">
      <c r="A29" s="180" t="s">
        <v>171</v>
      </c>
      <c r="B29" s="200">
        <f>+B27</f>
        <v>0</v>
      </c>
      <c r="C29" s="198"/>
      <c r="D29" s="200">
        <f>+D27</f>
        <v>3975821</v>
      </c>
      <c r="E29" s="198"/>
      <c r="F29" s="200">
        <f>+F27</f>
        <v>3975821</v>
      </c>
      <c r="G29" s="198"/>
      <c r="H29" s="201">
        <f>+H27</f>
        <v>3975963</v>
      </c>
      <c r="J29" s="200">
        <f>+J27</f>
        <v>3974263</v>
      </c>
      <c r="K29" s="198"/>
      <c r="L29" s="200">
        <f>+L27</f>
        <v>3976113</v>
      </c>
      <c r="M29" s="198"/>
      <c r="N29" s="200">
        <f>+N27</f>
        <v>3976913</v>
      </c>
      <c r="O29" s="198"/>
      <c r="P29" s="200">
        <f>+P27</f>
        <v>3974913</v>
      </c>
      <c r="R29" s="206">
        <f>+R27</f>
        <v>3973313</v>
      </c>
    </row>
    <row r="30" spans="1:18">
      <c r="B30" s="198"/>
      <c r="C30" s="198"/>
      <c r="D30" s="198"/>
      <c r="E30" s="198"/>
      <c r="F30" s="198"/>
      <c r="G30" s="198"/>
      <c r="H30" s="199"/>
      <c r="J30" s="198"/>
      <c r="K30" s="198"/>
      <c r="L30" s="198"/>
      <c r="M30" s="198"/>
      <c r="N30" s="198"/>
      <c r="O30" s="198"/>
      <c r="P30" s="198"/>
      <c r="R30" s="204"/>
    </row>
    <row r="31" spans="1:18">
      <c r="B31" s="198"/>
      <c r="C31" s="198"/>
      <c r="D31" s="198"/>
      <c r="E31" s="198"/>
      <c r="F31" s="198"/>
      <c r="G31" s="198"/>
      <c r="H31" s="199"/>
      <c r="J31" s="198"/>
      <c r="K31" s="198"/>
      <c r="L31" s="198"/>
      <c r="M31" s="198"/>
      <c r="N31" s="198"/>
      <c r="O31" s="198"/>
      <c r="P31" s="198"/>
      <c r="R31" s="204"/>
    </row>
    <row r="32" spans="1:18">
      <c r="A32" s="193" t="s">
        <v>185</v>
      </c>
      <c r="B32" s="198"/>
      <c r="C32" s="198"/>
      <c r="D32" s="198"/>
      <c r="E32" s="198"/>
      <c r="F32" s="198"/>
      <c r="G32" s="198"/>
      <c r="H32" s="199"/>
      <c r="J32" s="198"/>
      <c r="K32" s="198"/>
      <c r="L32" s="198"/>
      <c r="M32" s="198"/>
      <c r="N32" s="198"/>
      <c r="O32" s="198"/>
      <c r="P32" s="198"/>
      <c r="R32" s="204"/>
    </row>
    <row r="33" spans="1:18">
      <c r="A33" s="180" t="s">
        <v>186</v>
      </c>
      <c r="B33" s="198">
        <v>0</v>
      </c>
      <c r="C33" s="198"/>
      <c r="D33" s="198">
        <v>0</v>
      </c>
      <c r="E33" s="198"/>
      <c r="F33" s="198">
        <v>0</v>
      </c>
      <c r="G33" s="198"/>
      <c r="H33" s="199">
        <v>0</v>
      </c>
      <c r="J33" s="198">
        <v>0</v>
      </c>
      <c r="K33" s="198"/>
      <c r="L33" s="198">
        <v>0</v>
      </c>
      <c r="M33" s="198"/>
      <c r="N33" s="198">
        <v>0</v>
      </c>
      <c r="O33" s="198"/>
      <c r="P33" s="198">
        <v>0</v>
      </c>
      <c r="R33" s="204">
        <v>0</v>
      </c>
    </row>
    <row r="34" spans="1:18">
      <c r="A34" s="180" t="s">
        <v>187</v>
      </c>
      <c r="B34" s="198">
        <v>325248</v>
      </c>
      <c r="C34" s="198"/>
      <c r="D34" s="198">
        <v>3981899</v>
      </c>
      <c r="E34" s="198"/>
      <c r="F34" s="198">
        <v>3981899</v>
      </c>
      <c r="G34" s="198"/>
      <c r="H34" s="203">
        <v>3975829</v>
      </c>
      <c r="I34" s="198"/>
      <c r="J34" s="198">
        <v>3974411</v>
      </c>
      <c r="K34" s="198"/>
      <c r="L34" s="198">
        <v>3976183</v>
      </c>
      <c r="M34" s="198"/>
      <c r="N34" s="198">
        <v>3976753</v>
      </c>
      <c r="P34" s="198">
        <v>3974782</v>
      </c>
      <c r="R34" s="204">
        <v>3973313</v>
      </c>
    </row>
    <row r="35" spans="1:18">
      <c r="B35" s="198">
        <v>0</v>
      </c>
      <c r="C35" s="198"/>
      <c r="D35" s="198">
        <v>0</v>
      </c>
      <c r="E35" s="198"/>
      <c r="F35" s="198">
        <v>0</v>
      </c>
      <c r="G35" s="198"/>
      <c r="H35" s="199">
        <v>0</v>
      </c>
      <c r="J35" s="198">
        <v>0</v>
      </c>
      <c r="K35" s="198"/>
      <c r="L35" s="198">
        <v>0</v>
      </c>
      <c r="M35" s="198"/>
      <c r="N35" s="198">
        <v>0</v>
      </c>
      <c r="O35" s="198"/>
      <c r="P35" s="198">
        <v>0</v>
      </c>
      <c r="R35" s="198">
        <v>0</v>
      </c>
    </row>
    <row r="36" spans="1:18">
      <c r="B36" s="200">
        <v>0</v>
      </c>
      <c r="C36" s="198"/>
      <c r="D36" s="200">
        <v>0</v>
      </c>
      <c r="E36" s="198"/>
      <c r="F36" s="200">
        <v>0</v>
      </c>
      <c r="G36" s="198"/>
      <c r="H36" s="201">
        <v>0</v>
      </c>
      <c r="J36" s="200">
        <v>0</v>
      </c>
      <c r="K36" s="198"/>
      <c r="L36" s="200">
        <v>0</v>
      </c>
      <c r="M36" s="198"/>
      <c r="N36" s="200">
        <v>0</v>
      </c>
      <c r="O36" s="198"/>
      <c r="P36" s="200">
        <v>0</v>
      </c>
      <c r="R36" s="200">
        <v>0</v>
      </c>
    </row>
    <row r="37" spans="1:18">
      <c r="A37" s="180" t="s">
        <v>188</v>
      </c>
      <c r="B37" s="200">
        <f>SUM(B33:B36)</f>
        <v>325248</v>
      </c>
      <c r="C37" s="198"/>
      <c r="D37" s="200">
        <f>SUM(D33:D36)</f>
        <v>3981899</v>
      </c>
      <c r="E37" s="198"/>
      <c r="F37" s="200">
        <f>SUM(F33:F36)</f>
        <v>3981899</v>
      </c>
      <c r="G37" s="198"/>
      <c r="H37" s="201">
        <f>SUM(H33:H36)</f>
        <v>3975829</v>
      </c>
      <c r="J37" s="200">
        <f>SUM(J33:J36)</f>
        <v>3974411</v>
      </c>
      <c r="K37" s="198"/>
      <c r="L37" s="200">
        <f>SUM(L33:L36)</f>
        <v>3976183</v>
      </c>
      <c r="M37" s="198"/>
      <c r="N37" s="200">
        <f>SUM(N33:N36)</f>
        <v>3976753</v>
      </c>
      <c r="O37" s="198"/>
      <c r="P37" s="200">
        <f>SUM(P33:P36)</f>
        <v>3974782</v>
      </c>
      <c r="R37" s="200">
        <f>SUM(R33:R36)</f>
        <v>3973313</v>
      </c>
    </row>
    <row r="38" spans="1:18">
      <c r="H38" s="197"/>
    </row>
    <row r="39" spans="1:18" ht="13.5" thickBot="1">
      <c r="A39" s="193" t="s">
        <v>189</v>
      </c>
      <c r="B39" s="208">
        <f>+B14+B20-B29+B37</f>
        <v>325248</v>
      </c>
      <c r="C39" s="209"/>
      <c r="D39" s="208">
        <f>+D14+D20-D29+D37</f>
        <v>331326</v>
      </c>
      <c r="E39" s="209"/>
      <c r="F39" s="208">
        <f>+F14+F20-F29+F37</f>
        <v>331326</v>
      </c>
      <c r="G39" s="209"/>
      <c r="H39" s="210">
        <f>+H14+H20-H29+H37</f>
        <v>331192</v>
      </c>
      <c r="I39" s="209"/>
      <c r="J39" s="208">
        <f>+J14+J20-J29+J37</f>
        <v>331340</v>
      </c>
      <c r="K39" s="209"/>
      <c r="L39" s="208">
        <f>+L14+L20-L29+L37</f>
        <v>331410</v>
      </c>
      <c r="M39" s="209"/>
      <c r="N39" s="208">
        <f>+N14+N20-N29+N37</f>
        <v>331250</v>
      </c>
      <c r="O39" s="209"/>
      <c r="P39" s="208">
        <f>+P14+P20-P29+P37</f>
        <v>331119</v>
      </c>
      <c r="R39" s="208">
        <f>+R14+R20-R29+R37</f>
        <v>331119</v>
      </c>
    </row>
    <row r="40" spans="1:18" ht="13.5" thickTop="1"/>
    <row r="41" spans="1:18">
      <c r="A41" s="180" t="s">
        <v>228</v>
      </c>
    </row>
    <row r="43" spans="1:18">
      <c r="B43" s="211"/>
    </row>
  </sheetData>
  <mergeCells count="6">
    <mergeCell ref="J9:R9"/>
    <mergeCell ref="A1:R1"/>
    <mergeCell ref="A2:R2"/>
    <mergeCell ref="A3:R3"/>
    <mergeCell ref="A4:R4"/>
    <mergeCell ref="A5:S5"/>
  </mergeCells>
  <printOptions horizontalCentered="1"/>
  <pageMargins left="0.7" right="0.7" top="0.75" bottom="0.75" header="0.3" footer="0.3"/>
  <pageSetup firstPageNumber="42" fitToWidth="2" orientation="portrait" useFirstPageNumber="1" r:id="rId1"/>
  <headerFooter>
    <oddFooter>&amp;C- &amp;P 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Normal="100" workbookViewId="0">
      <selection sqref="A1:R1"/>
    </sheetView>
  </sheetViews>
  <sheetFormatPr defaultRowHeight="12.75"/>
  <cols>
    <col min="1" max="1" width="36.7109375" style="180" customWidth="1"/>
    <col min="2" max="2" width="12.7109375" style="180" customWidth="1"/>
    <col min="3" max="3" width="1.7109375" style="180" customWidth="1"/>
    <col min="4" max="4" width="11.28515625" style="180" bestFit="1" customWidth="1"/>
    <col min="5" max="5" width="1.7109375" style="180" customWidth="1"/>
    <col min="6" max="6" width="12.7109375" style="180" customWidth="1"/>
    <col min="7" max="7" width="1.7109375" style="180" customWidth="1"/>
    <col min="8" max="8" width="12.28515625" style="180" bestFit="1" customWidth="1"/>
    <col min="9" max="9" width="1.7109375" style="180" customWidth="1"/>
    <col min="10" max="10" width="12.28515625" style="180" bestFit="1" customWidth="1"/>
    <col min="11" max="11" width="1.7109375" style="180" customWidth="1"/>
    <col min="12" max="12" width="12.28515625" style="180" bestFit="1" customWidth="1"/>
    <col min="13" max="13" width="1.7109375" style="180" customWidth="1"/>
    <col min="14" max="14" width="12.28515625" style="180" bestFit="1" customWidth="1"/>
    <col min="15" max="15" width="1.7109375" style="180" customWidth="1"/>
    <col min="16" max="16" width="12.28515625" style="180" bestFit="1" customWidth="1"/>
    <col min="17" max="17" width="1.7109375" style="180" customWidth="1"/>
    <col min="18" max="18" width="12.28515625" style="180" bestFit="1" customWidth="1"/>
    <col min="19" max="19" width="1.7109375" style="180" customWidth="1"/>
    <col min="20" max="256" width="9.140625" style="180"/>
    <col min="257" max="257" width="36.7109375" style="180" customWidth="1"/>
    <col min="258" max="258" width="12.7109375" style="180" customWidth="1"/>
    <col min="259" max="259" width="1.7109375" style="180" customWidth="1"/>
    <col min="260" max="260" width="11.28515625" style="180" bestFit="1" customWidth="1"/>
    <col min="261" max="261" width="1.7109375" style="180" customWidth="1"/>
    <col min="262" max="262" width="12.7109375" style="180" customWidth="1"/>
    <col min="263" max="263" width="1.7109375" style="180" customWidth="1"/>
    <col min="264" max="264" width="12.28515625" style="180" bestFit="1" customWidth="1"/>
    <col min="265" max="265" width="1.7109375" style="180" customWidth="1"/>
    <col min="266" max="266" width="12.28515625" style="180" bestFit="1" customWidth="1"/>
    <col min="267" max="267" width="1.7109375" style="180" customWidth="1"/>
    <col min="268" max="268" width="12.28515625" style="180" bestFit="1" customWidth="1"/>
    <col min="269" max="269" width="1.7109375" style="180" customWidth="1"/>
    <col min="270" max="270" width="12.28515625" style="180" bestFit="1" customWidth="1"/>
    <col min="271" max="271" width="1.7109375" style="180" customWidth="1"/>
    <col min="272" max="272" width="12.28515625" style="180" bestFit="1" customWidth="1"/>
    <col min="273" max="273" width="1.7109375" style="180" customWidth="1"/>
    <col min="274" max="274" width="12.28515625" style="180" bestFit="1" customWidth="1"/>
    <col min="275" max="275" width="1.7109375" style="180" customWidth="1"/>
    <col min="276" max="512" width="9.140625" style="180"/>
    <col min="513" max="513" width="36.7109375" style="180" customWidth="1"/>
    <col min="514" max="514" width="12.7109375" style="180" customWidth="1"/>
    <col min="515" max="515" width="1.7109375" style="180" customWidth="1"/>
    <col min="516" max="516" width="11.28515625" style="180" bestFit="1" customWidth="1"/>
    <col min="517" max="517" width="1.7109375" style="180" customWidth="1"/>
    <col min="518" max="518" width="12.7109375" style="180" customWidth="1"/>
    <col min="519" max="519" width="1.7109375" style="180" customWidth="1"/>
    <col min="520" max="520" width="12.28515625" style="180" bestFit="1" customWidth="1"/>
    <col min="521" max="521" width="1.7109375" style="180" customWidth="1"/>
    <col min="522" max="522" width="12.28515625" style="180" bestFit="1" customWidth="1"/>
    <col min="523" max="523" width="1.7109375" style="180" customWidth="1"/>
    <col min="524" max="524" width="12.28515625" style="180" bestFit="1" customWidth="1"/>
    <col min="525" max="525" width="1.7109375" style="180" customWidth="1"/>
    <col min="526" max="526" width="12.28515625" style="180" bestFit="1" customWidth="1"/>
    <col min="527" max="527" width="1.7109375" style="180" customWidth="1"/>
    <col min="528" max="528" width="12.28515625" style="180" bestFit="1" customWidth="1"/>
    <col min="529" max="529" width="1.7109375" style="180" customWidth="1"/>
    <col min="530" max="530" width="12.28515625" style="180" bestFit="1" customWidth="1"/>
    <col min="531" max="531" width="1.7109375" style="180" customWidth="1"/>
    <col min="532" max="768" width="9.140625" style="180"/>
    <col min="769" max="769" width="36.7109375" style="180" customWidth="1"/>
    <col min="770" max="770" width="12.7109375" style="180" customWidth="1"/>
    <col min="771" max="771" width="1.7109375" style="180" customWidth="1"/>
    <col min="772" max="772" width="11.28515625" style="180" bestFit="1" customWidth="1"/>
    <col min="773" max="773" width="1.7109375" style="180" customWidth="1"/>
    <col min="774" max="774" width="12.7109375" style="180" customWidth="1"/>
    <col min="775" max="775" width="1.7109375" style="180" customWidth="1"/>
    <col min="776" max="776" width="12.28515625" style="180" bestFit="1" customWidth="1"/>
    <col min="777" max="777" width="1.7109375" style="180" customWidth="1"/>
    <col min="778" max="778" width="12.28515625" style="180" bestFit="1" customWidth="1"/>
    <col min="779" max="779" width="1.7109375" style="180" customWidth="1"/>
    <col min="780" max="780" width="12.28515625" style="180" bestFit="1" customWidth="1"/>
    <col min="781" max="781" width="1.7109375" style="180" customWidth="1"/>
    <col min="782" max="782" width="12.28515625" style="180" bestFit="1" customWidth="1"/>
    <col min="783" max="783" width="1.7109375" style="180" customWidth="1"/>
    <col min="784" max="784" width="12.28515625" style="180" bestFit="1" customWidth="1"/>
    <col min="785" max="785" width="1.7109375" style="180" customWidth="1"/>
    <col min="786" max="786" width="12.28515625" style="180" bestFit="1" customWidth="1"/>
    <col min="787" max="787" width="1.7109375" style="180" customWidth="1"/>
    <col min="788" max="1024" width="9.140625" style="180"/>
    <col min="1025" max="1025" width="36.7109375" style="180" customWidth="1"/>
    <col min="1026" max="1026" width="12.7109375" style="180" customWidth="1"/>
    <col min="1027" max="1027" width="1.7109375" style="180" customWidth="1"/>
    <col min="1028" max="1028" width="11.28515625" style="180" bestFit="1" customWidth="1"/>
    <col min="1029" max="1029" width="1.7109375" style="180" customWidth="1"/>
    <col min="1030" max="1030" width="12.7109375" style="180" customWidth="1"/>
    <col min="1031" max="1031" width="1.7109375" style="180" customWidth="1"/>
    <col min="1032" max="1032" width="12.28515625" style="180" bestFit="1" customWidth="1"/>
    <col min="1033" max="1033" width="1.7109375" style="180" customWidth="1"/>
    <col min="1034" max="1034" width="12.28515625" style="180" bestFit="1" customWidth="1"/>
    <col min="1035" max="1035" width="1.7109375" style="180" customWidth="1"/>
    <col min="1036" max="1036" width="12.28515625" style="180" bestFit="1" customWidth="1"/>
    <col min="1037" max="1037" width="1.7109375" style="180" customWidth="1"/>
    <col min="1038" max="1038" width="12.28515625" style="180" bestFit="1" customWidth="1"/>
    <col min="1039" max="1039" width="1.7109375" style="180" customWidth="1"/>
    <col min="1040" max="1040" width="12.28515625" style="180" bestFit="1" customWidth="1"/>
    <col min="1041" max="1041" width="1.7109375" style="180" customWidth="1"/>
    <col min="1042" max="1042" width="12.28515625" style="180" bestFit="1" customWidth="1"/>
    <col min="1043" max="1043" width="1.7109375" style="180" customWidth="1"/>
    <col min="1044" max="1280" width="9.140625" style="180"/>
    <col min="1281" max="1281" width="36.7109375" style="180" customWidth="1"/>
    <col min="1282" max="1282" width="12.7109375" style="180" customWidth="1"/>
    <col min="1283" max="1283" width="1.7109375" style="180" customWidth="1"/>
    <col min="1284" max="1284" width="11.28515625" style="180" bestFit="1" customWidth="1"/>
    <col min="1285" max="1285" width="1.7109375" style="180" customWidth="1"/>
    <col min="1286" max="1286" width="12.7109375" style="180" customWidth="1"/>
    <col min="1287" max="1287" width="1.7109375" style="180" customWidth="1"/>
    <col min="1288" max="1288" width="12.28515625" style="180" bestFit="1" customWidth="1"/>
    <col min="1289" max="1289" width="1.7109375" style="180" customWidth="1"/>
    <col min="1290" max="1290" width="12.28515625" style="180" bestFit="1" customWidth="1"/>
    <col min="1291" max="1291" width="1.7109375" style="180" customWidth="1"/>
    <col min="1292" max="1292" width="12.28515625" style="180" bestFit="1" customWidth="1"/>
    <col min="1293" max="1293" width="1.7109375" style="180" customWidth="1"/>
    <col min="1294" max="1294" width="12.28515625" style="180" bestFit="1" customWidth="1"/>
    <col min="1295" max="1295" width="1.7109375" style="180" customWidth="1"/>
    <col min="1296" max="1296" width="12.28515625" style="180" bestFit="1" customWidth="1"/>
    <col min="1297" max="1297" width="1.7109375" style="180" customWidth="1"/>
    <col min="1298" max="1298" width="12.28515625" style="180" bestFit="1" customWidth="1"/>
    <col min="1299" max="1299" width="1.7109375" style="180" customWidth="1"/>
    <col min="1300" max="1536" width="9.140625" style="180"/>
    <col min="1537" max="1537" width="36.7109375" style="180" customWidth="1"/>
    <col min="1538" max="1538" width="12.7109375" style="180" customWidth="1"/>
    <col min="1539" max="1539" width="1.7109375" style="180" customWidth="1"/>
    <col min="1540" max="1540" width="11.28515625" style="180" bestFit="1" customWidth="1"/>
    <col min="1541" max="1541" width="1.7109375" style="180" customWidth="1"/>
    <col min="1542" max="1542" width="12.7109375" style="180" customWidth="1"/>
    <col min="1543" max="1543" width="1.7109375" style="180" customWidth="1"/>
    <col min="1544" max="1544" width="12.28515625" style="180" bestFit="1" customWidth="1"/>
    <col min="1545" max="1545" width="1.7109375" style="180" customWidth="1"/>
    <col min="1546" max="1546" width="12.28515625" style="180" bestFit="1" customWidth="1"/>
    <col min="1547" max="1547" width="1.7109375" style="180" customWidth="1"/>
    <col min="1548" max="1548" width="12.28515625" style="180" bestFit="1" customWidth="1"/>
    <col min="1549" max="1549" width="1.7109375" style="180" customWidth="1"/>
    <col min="1550" max="1550" width="12.28515625" style="180" bestFit="1" customWidth="1"/>
    <col min="1551" max="1551" width="1.7109375" style="180" customWidth="1"/>
    <col min="1552" max="1552" width="12.28515625" style="180" bestFit="1" customWidth="1"/>
    <col min="1553" max="1553" width="1.7109375" style="180" customWidth="1"/>
    <col min="1554" max="1554" width="12.28515625" style="180" bestFit="1" customWidth="1"/>
    <col min="1555" max="1555" width="1.7109375" style="180" customWidth="1"/>
    <col min="1556" max="1792" width="9.140625" style="180"/>
    <col min="1793" max="1793" width="36.7109375" style="180" customWidth="1"/>
    <col min="1794" max="1794" width="12.7109375" style="180" customWidth="1"/>
    <col min="1795" max="1795" width="1.7109375" style="180" customWidth="1"/>
    <col min="1796" max="1796" width="11.28515625" style="180" bestFit="1" customWidth="1"/>
    <col min="1797" max="1797" width="1.7109375" style="180" customWidth="1"/>
    <col min="1798" max="1798" width="12.7109375" style="180" customWidth="1"/>
    <col min="1799" max="1799" width="1.7109375" style="180" customWidth="1"/>
    <col min="1800" max="1800" width="12.28515625" style="180" bestFit="1" customWidth="1"/>
    <col min="1801" max="1801" width="1.7109375" style="180" customWidth="1"/>
    <col min="1802" max="1802" width="12.28515625" style="180" bestFit="1" customWidth="1"/>
    <col min="1803" max="1803" width="1.7109375" style="180" customWidth="1"/>
    <col min="1804" max="1804" width="12.28515625" style="180" bestFit="1" customWidth="1"/>
    <col min="1805" max="1805" width="1.7109375" style="180" customWidth="1"/>
    <col min="1806" max="1806" width="12.28515625" style="180" bestFit="1" customWidth="1"/>
    <col min="1807" max="1807" width="1.7109375" style="180" customWidth="1"/>
    <col min="1808" max="1808" width="12.28515625" style="180" bestFit="1" customWidth="1"/>
    <col min="1809" max="1809" width="1.7109375" style="180" customWidth="1"/>
    <col min="1810" max="1810" width="12.28515625" style="180" bestFit="1" customWidth="1"/>
    <col min="1811" max="1811" width="1.7109375" style="180" customWidth="1"/>
    <col min="1812" max="2048" width="9.140625" style="180"/>
    <col min="2049" max="2049" width="36.7109375" style="180" customWidth="1"/>
    <col min="2050" max="2050" width="12.7109375" style="180" customWidth="1"/>
    <col min="2051" max="2051" width="1.7109375" style="180" customWidth="1"/>
    <col min="2052" max="2052" width="11.28515625" style="180" bestFit="1" customWidth="1"/>
    <col min="2053" max="2053" width="1.7109375" style="180" customWidth="1"/>
    <col min="2054" max="2054" width="12.7109375" style="180" customWidth="1"/>
    <col min="2055" max="2055" width="1.7109375" style="180" customWidth="1"/>
    <col min="2056" max="2056" width="12.28515625" style="180" bestFit="1" customWidth="1"/>
    <col min="2057" max="2057" width="1.7109375" style="180" customWidth="1"/>
    <col min="2058" max="2058" width="12.28515625" style="180" bestFit="1" customWidth="1"/>
    <col min="2059" max="2059" width="1.7109375" style="180" customWidth="1"/>
    <col min="2060" max="2060" width="12.28515625" style="180" bestFit="1" customWidth="1"/>
    <col min="2061" max="2061" width="1.7109375" style="180" customWidth="1"/>
    <col min="2062" max="2062" width="12.28515625" style="180" bestFit="1" customWidth="1"/>
    <col min="2063" max="2063" width="1.7109375" style="180" customWidth="1"/>
    <col min="2064" max="2064" width="12.28515625" style="180" bestFit="1" customWidth="1"/>
    <col min="2065" max="2065" width="1.7109375" style="180" customWidth="1"/>
    <col min="2066" max="2066" width="12.28515625" style="180" bestFit="1" customWidth="1"/>
    <col min="2067" max="2067" width="1.7109375" style="180" customWidth="1"/>
    <col min="2068" max="2304" width="9.140625" style="180"/>
    <col min="2305" max="2305" width="36.7109375" style="180" customWidth="1"/>
    <col min="2306" max="2306" width="12.7109375" style="180" customWidth="1"/>
    <col min="2307" max="2307" width="1.7109375" style="180" customWidth="1"/>
    <col min="2308" max="2308" width="11.28515625" style="180" bestFit="1" customWidth="1"/>
    <col min="2309" max="2309" width="1.7109375" style="180" customWidth="1"/>
    <col min="2310" max="2310" width="12.7109375" style="180" customWidth="1"/>
    <col min="2311" max="2311" width="1.7109375" style="180" customWidth="1"/>
    <col min="2312" max="2312" width="12.28515625" style="180" bestFit="1" customWidth="1"/>
    <col min="2313" max="2313" width="1.7109375" style="180" customWidth="1"/>
    <col min="2314" max="2314" width="12.28515625" style="180" bestFit="1" customWidth="1"/>
    <col min="2315" max="2315" width="1.7109375" style="180" customWidth="1"/>
    <col min="2316" max="2316" width="12.28515625" style="180" bestFit="1" customWidth="1"/>
    <col min="2317" max="2317" width="1.7109375" style="180" customWidth="1"/>
    <col min="2318" max="2318" width="12.28515625" style="180" bestFit="1" customWidth="1"/>
    <col min="2319" max="2319" width="1.7109375" style="180" customWidth="1"/>
    <col min="2320" max="2320" width="12.28515625" style="180" bestFit="1" customWidth="1"/>
    <col min="2321" max="2321" width="1.7109375" style="180" customWidth="1"/>
    <col min="2322" max="2322" width="12.28515625" style="180" bestFit="1" customWidth="1"/>
    <col min="2323" max="2323" width="1.7109375" style="180" customWidth="1"/>
    <col min="2324" max="2560" width="9.140625" style="180"/>
    <col min="2561" max="2561" width="36.7109375" style="180" customWidth="1"/>
    <col min="2562" max="2562" width="12.7109375" style="180" customWidth="1"/>
    <col min="2563" max="2563" width="1.7109375" style="180" customWidth="1"/>
    <col min="2564" max="2564" width="11.28515625" style="180" bestFit="1" customWidth="1"/>
    <col min="2565" max="2565" width="1.7109375" style="180" customWidth="1"/>
    <col min="2566" max="2566" width="12.7109375" style="180" customWidth="1"/>
    <col min="2567" max="2567" width="1.7109375" style="180" customWidth="1"/>
    <col min="2568" max="2568" width="12.28515625" style="180" bestFit="1" customWidth="1"/>
    <col min="2569" max="2569" width="1.7109375" style="180" customWidth="1"/>
    <col min="2570" max="2570" width="12.28515625" style="180" bestFit="1" customWidth="1"/>
    <col min="2571" max="2571" width="1.7109375" style="180" customWidth="1"/>
    <col min="2572" max="2572" width="12.28515625" style="180" bestFit="1" customWidth="1"/>
    <col min="2573" max="2573" width="1.7109375" style="180" customWidth="1"/>
    <col min="2574" max="2574" width="12.28515625" style="180" bestFit="1" customWidth="1"/>
    <col min="2575" max="2575" width="1.7109375" style="180" customWidth="1"/>
    <col min="2576" max="2576" width="12.28515625" style="180" bestFit="1" customWidth="1"/>
    <col min="2577" max="2577" width="1.7109375" style="180" customWidth="1"/>
    <col min="2578" max="2578" width="12.28515625" style="180" bestFit="1" customWidth="1"/>
    <col min="2579" max="2579" width="1.7109375" style="180" customWidth="1"/>
    <col min="2580" max="2816" width="9.140625" style="180"/>
    <col min="2817" max="2817" width="36.7109375" style="180" customWidth="1"/>
    <col min="2818" max="2818" width="12.7109375" style="180" customWidth="1"/>
    <col min="2819" max="2819" width="1.7109375" style="180" customWidth="1"/>
    <col min="2820" max="2820" width="11.28515625" style="180" bestFit="1" customWidth="1"/>
    <col min="2821" max="2821" width="1.7109375" style="180" customWidth="1"/>
    <col min="2822" max="2822" width="12.7109375" style="180" customWidth="1"/>
    <col min="2823" max="2823" width="1.7109375" style="180" customWidth="1"/>
    <col min="2824" max="2824" width="12.28515625" style="180" bestFit="1" customWidth="1"/>
    <col min="2825" max="2825" width="1.7109375" style="180" customWidth="1"/>
    <col min="2826" max="2826" width="12.28515625" style="180" bestFit="1" customWidth="1"/>
    <col min="2827" max="2827" width="1.7109375" style="180" customWidth="1"/>
    <col min="2828" max="2828" width="12.28515625" style="180" bestFit="1" customWidth="1"/>
    <col min="2829" max="2829" width="1.7109375" style="180" customWidth="1"/>
    <col min="2830" max="2830" width="12.28515625" style="180" bestFit="1" customWidth="1"/>
    <col min="2831" max="2831" width="1.7109375" style="180" customWidth="1"/>
    <col min="2832" max="2832" width="12.28515625" style="180" bestFit="1" customWidth="1"/>
    <col min="2833" max="2833" width="1.7109375" style="180" customWidth="1"/>
    <col min="2834" max="2834" width="12.28515625" style="180" bestFit="1" customWidth="1"/>
    <col min="2835" max="2835" width="1.7109375" style="180" customWidth="1"/>
    <col min="2836" max="3072" width="9.140625" style="180"/>
    <col min="3073" max="3073" width="36.7109375" style="180" customWidth="1"/>
    <col min="3074" max="3074" width="12.7109375" style="180" customWidth="1"/>
    <col min="3075" max="3075" width="1.7109375" style="180" customWidth="1"/>
    <col min="3076" max="3076" width="11.28515625" style="180" bestFit="1" customWidth="1"/>
    <col min="3077" max="3077" width="1.7109375" style="180" customWidth="1"/>
    <col min="3078" max="3078" width="12.7109375" style="180" customWidth="1"/>
    <col min="3079" max="3079" width="1.7109375" style="180" customWidth="1"/>
    <col min="3080" max="3080" width="12.28515625" style="180" bestFit="1" customWidth="1"/>
    <col min="3081" max="3081" width="1.7109375" style="180" customWidth="1"/>
    <col min="3082" max="3082" width="12.28515625" style="180" bestFit="1" customWidth="1"/>
    <col min="3083" max="3083" width="1.7109375" style="180" customWidth="1"/>
    <col min="3084" max="3084" width="12.28515625" style="180" bestFit="1" customWidth="1"/>
    <col min="3085" max="3085" width="1.7109375" style="180" customWidth="1"/>
    <col min="3086" max="3086" width="12.28515625" style="180" bestFit="1" customWidth="1"/>
    <col min="3087" max="3087" width="1.7109375" style="180" customWidth="1"/>
    <col min="3088" max="3088" width="12.28515625" style="180" bestFit="1" customWidth="1"/>
    <col min="3089" max="3089" width="1.7109375" style="180" customWidth="1"/>
    <col min="3090" max="3090" width="12.28515625" style="180" bestFit="1" customWidth="1"/>
    <col min="3091" max="3091" width="1.7109375" style="180" customWidth="1"/>
    <col min="3092" max="3328" width="9.140625" style="180"/>
    <col min="3329" max="3329" width="36.7109375" style="180" customWidth="1"/>
    <col min="3330" max="3330" width="12.7109375" style="180" customWidth="1"/>
    <col min="3331" max="3331" width="1.7109375" style="180" customWidth="1"/>
    <col min="3332" max="3332" width="11.28515625" style="180" bestFit="1" customWidth="1"/>
    <col min="3333" max="3333" width="1.7109375" style="180" customWidth="1"/>
    <col min="3334" max="3334" width="12.7109375" style="180" customWidth="1"/>
    <col min="3335" max="3335" width="1.7109375" style="180" customWidth="1"/>
    <col min="3336" max="3336" width="12.28515625" style="180" bestFit="1" customWidth="1"/>
    <col min="3337" max="3337" width="1.7109375" style="180" customWidth="1"/>
    <col min="3338" max="3338" width="12.28515625" style="180" bestFit="1" customWidth="1"/>
    <col min="3339" max="3339" width="1.7109375" style="180" customWidth="1"/>
    <col min="3340" max="3340" width="12.28515625" style="180" bestFit="1" customWidth="1"/>
    <col min="3341" max="3341" width="1.7109375" style="180" customWidth="1"/>
    <col min="3342" max="3342" width="12.28515625" style="180" bestFit="1" customWidth="1"/>
    <col min="3343" max="3343" width="1.7109375" style="180" customWidth="1"/>
    <col min="3344" max="3344" width="12.28515625" style="180" bestFit="1" customWidth="1"/>
    <col min="3345" max="3345" width="1.7109375" style="180" customWidth="1"/>
    <col min="3346" max="3346" width="12.28515625" style="180" bestFit="1" customWidth="1"/>
    <col min="3347" max="3347" width="1.7109375" style="180" customWidth="1"/>
    <col min="3348" max="3584" width="9.140625" style="180"/>
    <col min="3585" max="3585" width="36.7109375" style="180" customWidth="1"/>
    <col min="3586" max="3586" width="12.7109375" style="180" customWidth="1"/>
    <col min="3587" max="3587" width="1.7109375" style="180" customWidth="1"/>
    <col min="3588" max="3588" width="11.28515625" style="180" bestFit="1" customWidth="1"/>
    <col min="3589" max="3589" width="1.7109375" style="180" customWidth="1"/>
    <col min="3590" max="3590" width="12.7109375" style="180" customWidth="1"/>
    <col min="3591" max="3591" width="1.7109375" style="180" customWidth="1"/>
    <col min="3592" max="3592" width="12.28515625" style="180" bestFit="1" customWidth="1"/>
    <col min="3593" max="3593" width="1.7109375" style="180" customWidth="1"/>
    <col min="3594" max="3594" width="12.28515625" style="180" bestFit="1" customWidth="1"/>
    <col min="3595" max="3595" width="1.7109375" style="180" customWidth="1"/>
    <col min="3596" max="3596" width="12.28515625" style="180" bestFit="1" customWidth="1"/>
    <col min="3597" max="3597" width="1.7109375" style="180" customWidth="1"/>
    <col min="3598" max="3598" width="12.28515625" style="180" bestFit="1" customWidth="1"/>
    <col min="3599" max="3599" width="1.7109375" style="180" customWidth="1"/>
    <col min="3600" max="3600" width="12.28515625" style="180" bestFit="1" customWidth="1"/>
    <col min="3601" max="3601" width="1.7109375" style="180" customWidth="1"/>
    <col min="3602" max="3602" width="12.28515625" style="180" bestFit="1" customWidth="1"/>
    <col min="3603" max="3603" width="1.7109375" style="180" customWidth="1"/>
    <col min="3604" max="3840" width="9.140625" style="180"/>
    <col min="3841" max="3841" width="36.7109375" style="180" customWidth="1"/>
    <col min="3842" max="3842" width="12.7109375" style="180" customWidth="1"/>
    <col min="3843" max="3843" width="1.7109375" style="180" customWidth="1"/>
    <col min="3844" max="3844" width="11.28515625" style="180" bestFit="1" customWidth="1"/>
    <col min="3845" max="3845" width="1.7109375" style="180" customWidth="1"/>
    <col min="3846" max="3846" width="12.7109375" style="180" customWidth="1"/>
    <col min="3847" max="3847" width="1.7109375" style="180" customWidth="1"/>
    <col min="3848" max="3848" width="12.28515625" style="180" bestFit="1" customWidth="1"/>
    <col min="3849" max="3849" width="1.7109375" style="180" customWidth="1"/>
    <col min="3850" max="3850" width="12.28515625" style="180" bestFit="1" customWidth="1"/>
    <col min="3851" max="3851" width="1.7109375" style="180" customWidth="1"/>
    <col min="3852" max="3852" width="12.28515625" style="180" bestFit="1" customWidth="1"/>
    <col min="3853" max="3853" width="1.7109375" style="180" customWidth="1"/>
    <col min="3854" max="3854" width="12.28515625" style="180" bestFit="1" customWidth="1"/>
    <col min="3855" max="3855" width="1.7109375" style="180" customWidth="1"/>
    <col min="3856" max="3856" width="12.28515625" style="180" bestFit="1" customWidth="1"/>
    <col min="3857" max="3857" width="1.7109375" style="180" customWidth="1"/>
    <col min="3858" max="3858" width="12.28515625" style="180" bestFit="1" customWidth="1"/>
    <col min="3859" max="3859" width="1.7109375" style="180" customWidth="1"/>
    <col min="3860" max="4096" width="9.140625" style="180"/>
    <col min="4097" max="4097" width="36.7109375" style="180" customWidth="1"/>
    <col min="4098" max="4098" width="12.7109375" style="180" customWidth="1"/>
    <col min="4099" max="4099" width="1.7109375" style="180" customWidth="1"/>
    <col min="4100" max="4100" width="11.28515625" style="180" bestFit="1" customWidth="1"/>
    <col min="4101" max="4101" width="1.7109375" style="180" customWidth="1"/>
    <col min="4102" max="4102" width="12.7109375" style="180" customWidth="1"/>
    <col min="4103" max="4103" width="1.7109375" style="180" customWidth="1"/>
    <col min="4104" max="4104" width="12.28515625" style="180" bestFit="1" customWidth="1"/>
    <col min="4105" max="4105" width="1.7109375" style="180" customWidth="1"/>
    <col min="4106" max="4106" width="12.28515625" style="180" bestFit="1" customWidth="1"/>
    <col min="4107" max="4107" width="1.7109375" style="180" customWidth="1"/>
    <col min="4108" max="4108" width="12.28515625" style="180" bestFit="1" customWidth="1"/>
    <col min="4109" max="4109" width="1.7109375" style="180" customWidth="1"/>
    <col min="4110" max="4110" width="12.28515625" style="180" bestFit="1" customWidth="1"/>
    <col min="4111" max="4111" width="1.7109375" style="180" customWidth="1"/>
    <col min="4112" max="4112" width="12.28515625" style="180" bestFit="1" customWidth="1"/>
    <col min="4113" max="4113" width="1.7109375" style="180" customWidth="1"/>
    <col min="4114" max="4114" width="12.28515625" style="180" bestFit="1" customWidth="1"/>
    <col min="4115" max="4115" width="1.7109375" style="180" customWidth="1"/>
    <col min="4116" max="4352" width="9.140625" style="180"/>
    <col min="4353" max="4353" width="36.7109375" style="180" customWidth="1"/>
    <col min="4354" max="4354" width="12.7109375" style="180" customWidth="1"/>
    <col min="4355" max="4355" width="1.7109375" style="180" customWidth="1"/>
    <col min="4356" max="4356" width="11.28515625" style="180" bestFit="1" customWidth="1"/>
    <col min="4357" max="4357" width="1.7109375" style="180" customWidth="1"/>
    <col min="4358" max="4358" width="12.7109375" style="180" customWidth="1"/>
    <col min="4359" max="4359" width="1.7109375" style="180" customWidth="1"/>
    <col min="4360" max="4360" width="12.28515625" style="180" bestFit="1" customWidth="1"/>
    <col min="4361" max="4361" width="1.7109375" style="180" customWidth="1"/>
    <col min="4362" max="4362" width="12.28515625" style="180" bestFit="1" customWidth="1"/>
    <col min="4363" max="4363" width="1.7109375" style="180" customWidth="1"/>
    <col min="4364" max="4364" width="12.28515625" style="180" bestFit="1" customWidth="1"/>
    <col min="4365" max="4365" width="1.7109375" style="180" customWidth="1"/>
    <col min="4366" max="4366" width="12.28515625" style="180" bestFit="1" customWidth="1"/>
    <col min="4367" max="4367" width="1.7109375" style="180" customWidth="1"/>
    <col min="4368" max="4368" width="12.28515625" style="180" bestFit="1" customWidth="1"/>
    <col min="4369" max="4369" width="1.7109375" style="180" customWidth="1"/>
    <col min="4370" max="4370" width="12.28515625" style="180" bestFit="1" customWidth="1"/>
    <col min="4371" max="4371" width="1.7109375" style="180" customWidth="1"/>
    <col min="4372" max="4608" width="9.140625" style="180"/>
    <col min="4609" max="4609" width="36.7109375" style="180" customWidth="1"/>
    <col min="4610" max="4610" width="12.7109375" style="180" customWidth="1"/>
    <col min="4611" max="4611" width="1.7109375" style="180" customWidth="1"/>
    <col min="4612" max="4612" width="11.28515625" style="180" bestFit="1" customWidth="1"/>
    <col min="4613" max="4613" width="1.7109375" style="180" customWidth="1"/>
    <col min="4614" max="4614" width="12.7109375" style="180" customWidth="1"/>
    <col min="4615" max="4615" width="1.7109375" style="180" customWidth="1"/>
    <col min="4616" max="4616" width="12.28515625" style="180" bestFit="1" customWidth="1"/>
    <col min="4617" max="4617" width="1.7109375" style="180" customWidth="1"/>
    <col min="4618" max="4618" width="12.28515625" style="180" bestFit="1" customWidth="1"/>
    <col min="4619" max="4619" width="1.7109375" style="180" customWidth="1"/>
    <col min="4620" max="4620" width="12.28515625" style="180" bestFit="1" customWidth="1"/>
    <col min="4621" max="4621" width="1.7109375" style="180" customWidth="1"/>
    <col min="4622" max="4622" width="12.28515625" style="180" bestFit="1" customWidth="1"/>
    <col min="4623" max="4623" width="1.7109375" style="180" customWidth="1"/>
    <col min="4624" max="4624" width="12.28515625" style="180" bestFit="1" customWidth="1"/>
    <col min="4625" max="4625" width="1.7109375" style="180" customWidth="1"/>
    <col min="4626" max="4626" width="12.28515625" style="180" bestFit="1" customWidth="1"/>
    <col min="4627" max="4627" width="1.7109375" style="180" customWidth="1"/>
    <col min="4628" max="4864" width="9.140625" style="180"/>
    <col min="4865" max="4865" width="36.7109375" style="180" customWidth="1"/>
    <col min="4866" max="4866" width="12.7109375" style="180" customWidth="1"/>
    <col min="4867" max="4867" width="1.7109375" style="180" customWidth="1"/>
    <col min="4868" max="4868" width="11.28515625" style="180" bestFit="1" customWidth="1"/>
    <col min="4869" max="4869" width="1.7109375" style="180" customWidth="1"/>
    <col min="4870" max="4870" width="12.7109375" style="180" customWidth="1"/>
    <col min="4871" max="4871" width="1.7109375" style="180" customWidth="1"/>
    <col min="4872" max="4872" width="12.28515625" style="180" bestFit="1" customWidth="1"/>
    <col min="4873" max="4873" width="1.7109375" style="180" customWidth="1"/>
    <col min="4874" max="4874" width="12.28515625" style="180" bestFit="1" customWidth="1"/>
    <col min="4875" max="4875" width="1.7109375" style="180" customWidth="1"/>
    <col min="4876" max="4876" width="12.28515625" style="180" bestFit="1" customWidth="1"/>
    <col min="4877" max="4877" width="1.7109375" style="180" customWidth="1"/>
    <col min="4878" max="4878" width="12.28515625" style="180" bestFit="1" customWidth="1"/>
    <col min="4879" max="4879" width="1.7109375" style="180" customWidth="1"/>
    <col min="4880" max="4880" width="12.28515625" style="180" bestFit="1" customWidth="1"/>
    <col min="4881" max="4881" width="1.7109375" style="180" customWidth="1"/>
    <col min="4882" max="4882" width="12.28515625" style="180" bestFit="1" customWidth="1"/>
    <col min="4883" max="4883" width="1.7109375" style="180" customWidth="1"/>
    <col min="4884" max="5120" width="9.140625" style="180"/>
    <col min="5121" max="5121" width="36.7109375" style="180" customWidth="1"/>
    <col min="5122" max="5122" width="12.7109375" style="180" customWidth="1"/>
    <col min="5123" max="5123" width="1.7109375" style="180" customWidth="1"/>
    <col min="5124" max="5124" width="11.28515625" style="180" bestFit="1" customWidth="1"/>
    <col min="5125" max="5125" width="1.7109375" style="180" customWidth="1"/>
    <col min="5126" max="5126" width="12.7109375" style="180" customWidth="1"/>
    <col min="5127" max="5127" width="1.7109375" style="180" customWidth="1"/>
    <col min="5128" max="5128" width="12.28515625" style="180" bestFit="1" customWidth="1"/>
    <col min="5129" max="5129" width="1.7109375" style="180" customWidth="1"/>
    <col min="5130" max="5130" width="12.28515625" style="180" bestFit="1" customWidth="1"/>
    <col min="5131" max="5131" width="1.7109375" style="180" customWidth="1"/>
    <col min="5132" max="5132" width="12.28515625" style="180" bestFit="1" customWidth="1"/>
    <col min="5133" max="5133" width="1.7109375" style="180" customWidth="1"/>
    <col min="5134" max="5134" width="12.28515625" style="180" bestFit="1" customWidth="1"/>
    <col min="5135" max="5135" width="1.7109375" style="180" customWidth="1"/>
    <col min="5136" max="5136" width="12.28515625" style="180" bestFit="1" customWidth="1"/>
    <col min="5137" max="5137" width="1.7109375" style="180" customWidth="1"/>
    <col min="5138" max="5138" width="12.28515625" style="180" bestFit="1" customWidth="1"/>
    <col min="5139" max="5139" width="1.7109375" style="180" customWidth="1"/>
    <col min="5140" max="5376" width="9.140625" style="180"/>
    <col min="5377" max="5377" width="36.7109375" style="180" customWidth="1"/>
    <col min="5378" max="5378" width="12.7109375" style="180" customWidth="1"/>
    <col min="5379" max="5379" width="1.7109375" style="180" customWidth="1"/>
    <col min="5380" max="5380" width="11.28515625" style="180" bestFit="1" customWidth="1"/>
    <col min="5381" max="5381" width="1.7109375" style="180" customWidth="1"/>
    <col min="5382" max="5382" width="12.7109375" style="180" customWidth="1"/>
    <col min="5383" max="5383" width="1.7109375" style="180" customWidth="1"/>
    <col min="5384" max="5384" width="12.28515625" style="180" bestFit="1" customWidth="1"/>
    <col min="5385" max="5385" width="1.7109375" style="180" customWidth="1"/>
    <col min="5386" max="5386" width="12.28515625" style="180" bestFit="1" customWidth="1"/>
    <col min="5387" max="5387" width="1.7109375" style="180" customWidth="1"/>
    <col min="5388" max="5388" width="12.28515625" style="180" bestFit="1" customWidth="1"/>
    <col min="5389" max="5389" width="1.7109375" style="180" customWidth="1"/>
    <col min="5390" max="5390" width="12.28515625" style="180" bestFit="1" customWidth="1"/>
    <col min="5391" max="5391" width="1.7109375" style="180" customWidth="1"/>
    <col min="5392" max="5392" width="12.28515625" style="180" bestFit="1" customWidth="1"/>
    <col min="5393" max="5393" width="1.7109375" style="180" customWidth="1"/>
    <col min="5394" max="5394" width="12.28515625" style="180" bestFit="1" customWidth="1"/>
    <col min="5395" max="5395" width="1.7109375" style="180" customWidth="1"/>
    <col min="5396" max="5632" width="9.140625" style="180"/>
    <col min="5633" max="5633" width="36.7109375" style="180" customWidth="1"/>
    <col min="5634" max="5634" width="12.7109375" style="180" customWidth="1"/>
    <col min="5635" max="5635" width="1.7109375" style="180" customWidth="1"/>
    <col min="5636" max="5636" width="11.28515625" style="180" bestFit="1" customWidth="1"/>
    <col min="5637" max="5637" width="1.7109375" style="180" customWidth="1"/>
    <col min="5638" max="5638" width="12.7109375" style="180" customWidth="1"/>
    <col min="5639" max="5639" width="1.7109375" style="180" customWidth="1"/>
    <col min="5640" max="5640" width="12.28515625" style="180" bestFit="1" customWidth="1"/>
    <col min="5641" max="5641" width="1.7109375" style="180" customWidth="1"/>
    <col min="5642" max="5642" width="12.28515625" style="180" bestFit="1" customWidth="1"/>
    <col min="5643" max="5643" width="1.7109375" style="180" customWidth="1"/>
    <col min="5644" max="5644" width="12.28515625" style="180" bestFit="1" customWidth="1"/>
    <col min="5645" max="5645" width="1.7109375" style="180" customWidth="1"/>
    <col min="5646" max="5646" width="12.28515625" style="180" bestFit="1" customWidth="1"/>
    <col min="5647" max="5647" width="1.7109375" style="180" customWidth="1"/>
    <col min="5648" max="5648" width="12.28515625" style="180" bestFit="1" customWidth="1"/>
    <col min="5649" max="5649" width="1.7109375" style="180" customWidth="1"/>
    <col min="5650" max="5650" width="12.28515625" style="180" bestFit="1" customWidth="1"/>
    <col min="5651" max="5651" width="1.7109375" style="180" customWidth="1"/>
    <col min="5652" max="5888" width="9.140625" style="180"/>
    <col min="5889" max="5889" width="36.7109375" style="180" customWidth="1"/>
    <col min="5890" max="5890" width="12.7109375" style="180" customWidth="1"/>
    <col min="5891" max="5891" width="1.7109375" style="180" customWidth="1"/>
    <col min="5892" max="5892" width="11.28515625" style="180" bestFit="1" customWidth="1"/>
    <col min="5893" max="5893" width="1.7109375" style="180" customWidth="1"/>
    <col min="5894" max="5894" width="12.7109375" style="180" customWidth="1"/>
    <col min="5895" max="5895" width="1.7109375" style="180" customWidth="1"/>
    <col min="5896" max="5896" width="12.28515625" style="180" bestFit="1" customWidth="1"/>
    <col min="5897" max="5897" width="1.7109375" style="180" customWidth="1"/>
    <col min="5898" max="5898" width="12.28515625" style="180" bestFit="1" customWidth="1"/>
    <col min="5899" max="5899" width="1.7109375" style="180" customWidth="1"/>
    <col min="5900" max="5900" width="12.28515625" style="180" bestFit="1" customWidth="1"/>
    <col min="5901" max="5901" width="1.7109375" style="180" customWidth="1"/>
    <col min="5902" max="5902" width="12.28515625" style="180" bestFit="1" customWidth="1"/>
    <col min="5903" max="5903" width="1.7109375" style="180" customWidth="1"/>
    <col min="5904" max="5904" width="12.28515625" style="180" bestFit="1" customWidth="1"/>
    <col min="5905" max="5905" width="1.7109375" style="180" customWidth="1"/>
    <col min="5906" max="5906" width="12.28515625" style="180" bestFit="1" customWidth="1"/>
    <col min="5907" max="5907" width="1.7109375" style="180" customWidth="1"/>
    <col min="5908" max="6144" width="9.140625" style="180"/>
    <col min="6145" max="6145" width="36.7109375" style="180" customWidth="1"/>
    <col min="6146" max="6146" width="12.7109375" style="180" customWidth="1"/>
    <col min="6147" max="6147" width="1.7109375" style="180" customWidth="1"/>
    <col min="6148" max="6148" width="11.28515625" style="180" bestFit="1" customWidth="1"/>
    <col min="6149" max="6149" width="1.7109375" style="180" customWidth="1"/>
    <col min="6150" max="6150" width="12.7109375" style="180" customWidth="1"/>
    <col min="6151" max="6151" width="1.7109375" style="180" customWidth="1"/>
    <col min="6152" max="6152" width="12.28515625" style="180" bestFit="1" customWidth="1"/>
    <col min="6153" max="6153" width="1.7109375" style="180" customWidth="1"/>
    <col min="6154" max="6154" width="12.28515625" style="180" bestFit="1" customWidth="1"/>
    <col min="6155" max="6155" width="1.7109375" style="180" customWidth="1"/>
    <col min="6156" max="6156" width="12.28515625" style="180" bestFit="1" customWidth="1"/>
    <col min="6157" max="6157" width="1.7109375" style="180" customWidth="1"/>
    <col min="6158" max="6158" width="12.28515625" style="180" bestFit="1" customWidth="1"/>
    <col min="6159" max="6159" width="1.7109375" style="180" customWidth="1"/>
    <col min="6160" max="6160" width="12.28515625" style="180" bestFit="1" customWidth="1"/>
    <col min="6161" max="6161" width="1.7109375" style="180" customWidth="1"/>
    <col min="6162" max="6162" width="12.28515625" style="180" bestFit="1" customWidth="1"/>
    <col min="6163" max="6163" width="1.7109375" style="180" customWidth="1"/>
    <col min="6164" max="6400" width="9.140625" style="180"/>
    <col min="6401" max="6401" width="36.7109375" style="180" customWidth="1"/>
    <col min="6402" max="6402" width="12.7109375" style="180" customWidth="1"/>
    <col min="6403" max="6403" width="1.7109375" style="180" customWidth="1"/>
    <col min="6404" max="6404" width="11.28515625" style="180" bestFit="1" customWidth="1"/>
    <col min="6405" max="6405" width="1.7109375" style="180" customWidth="1"/>
    <col min="6406" max="6406" width="12.7109375" style="180" customWidth="1"/>
    <col min="6407" max="6407" width="1.7109375" style="180" customWidth="1"/>
    <col min="6408" max="6408" width="12.28515625" style="180" bestFit="1" customWidth="1"/>
    <col min="6409" max="6409" width="1.7109375" style="180" customWidth="1"/>
    <col min="6410" max="6410" width="12.28515625" style="180" bestFit="1" customWidth="1"/>
    <col min="6411" max="6411" width="1.7109375" style="180" customWidth="1"/>
    <col min="6412" max="6412" width="12.28515625" style="180" bestFit="1" customWidth="1"/>
    <col min="6413" max="6413" width="1.7109375" style="180" customWidth="1"/>
    <col min="6414" max="6414" width="12.28515625" style="180" bestFit="1" customWidth="1"/>
    <col min="6415" max="6415" width="1.7109375" style="180" customWidth="1"/>
    <col min="6416" max="6416" width="12.28515625" style="180" bestFit="1" customWidth="1"/>
    <col min="6417" max="6417" width="1.7109375" style="180" customWidth="1"/>
    <col min="6418" max="6418" width="12.28515625" style="180" bestFit="1" customWidth="1"/>
    <col min="6419" max="6419" width="1.7109375" style="180" customWidth="1"/>
    <col min="6420" max="6656" width="9.140625" style="180"/>
    <col min="6657" max="6657" width="36.7109375" style="180" customWidth="1"/>
    <col min="6658" max="6658" width="12.7109375" style="180" customWidth="1"/>
    <col min="6659" max="6659" width="1.7109375" style="180" customWidth="1"/>
    <col min="6660" max="6660" width="11.28515625" style="180" bestFit="1" customWidth="1"/>
    <col min="6661" max="6661" width="1.7109375" style="180" customWidth="1"/>
    <col min="6662" max="6662" width="12.7109375" style="180" customWidth="1"/>
    <col min="6663" max="6663" width="1.7109375" style="180" customWidth="1"/>
    <col min="6664" max="6664" width="12.28515625" style="180" bestFit="1" customWidth="1"/>
    <col min="6665" max="6665" width="1.7109375" style="180" customWidth="1"/>
    <col min="6666" max="6666" width="12.28515625" style="180" bestFit="1" customWidth="1"/>
    <col min="6667" max="6667" width="1.7109375" style="180" customWidth="1"/>
    <col min="6668" max="6668" width="12.28515625" style="180" bestFit="1" customWidth="1"/>
    <col min="6669" max="6669" width="1.7109375" style="180" customWidth="1"/>
    <col min="6670" max="6670" width="12.28515625" style="180" bestFit="1" customWidth="1"/>
    <col min="6671" max="6671" width="1.7109375" style="180" customWidth="1"/>
    <col min="6672" max="6672" width="12.28515625" style="180" bestFit="1" customWidth="1"/>
    <col min="6673" max="6673" width="1.7109375" style="180" customWidth="1"/>
    <col min="6674" max="6674" width="12.28515625" style="180" bestFit="1" customWidth="1"/>
    <col min="6675" max="6675" width="1.7109375" style="180" customWidth="1"/>
    <col min="6676" max="6912" width="9.140625" style="180"/>
    <col min="6913" max="6913" width="36.7109375" style="180" customWidth="1"/>
    <col min="6914" max="6914" width="12.7109375" style="180" customWidth="1"/>
    <col min="6915" max="6915" width="1.7109375" style="180" customWidth="1"/>
    <col min="6916" max="6916" width="11.28515625" style="180" bestFit="1" customWidth="1"/>
    <col min="6917" max="6917" width="1.7109375" style="180" customWidth="1"/>
    <col min="6918" max="6918" width="12.7109375" style="180" customWidth="1"/>
    <col min="6919" max="6919" width="1.7109375" style="180" customWidth="1"/>
    <col min="6920" max="6920" width="12.28515625" style="180" bestFit="1" customWidth="1"/>
    <col min="6921" max="6921" width="1.7109375" style="180" customWidth="1"/>
    <col min="6922" max="6922" width="12.28515625" style="180" bestFit="1" customWidth="1"/>
    <col min="6923" max="6923" width="1.7109375" style="180" customWidth="1"/>
    <col min="6924" max="6924" width="12.28515625" style="180" bestFit="1" customWidth="1"/>
    <col min="6925" max="6925" width="1.7109375" style="180" customWidth="1"/>
    <col min="6926" max="6926" width="12.28515625" style="180" bestFit="1" customWidth="1"/>
    <col min="6927" max="6927" width="1.7109375" style="180" customWidth="1"/>
    <col min="6928" max="6928" width="12.28515625" style="180" bestFit="1" customWidth="1"/>
    <col min="6929" max="6929" width="1.7109375" style="180" customWidth="1"/>
    <col min="6930" max="6930" width="12.28515625" style="180" bestFit="1" customWidth="1"/>
    <col min="6931" max="6931" width="1.7109375" style="180" customWidth="1"/>
    <col min="6932" max="7168" width="9.140625" style="180"/>
    <col min="7169" max="7169" width="36.7109375" style="180" customWidth="1"/>
    <col min="7170" max="7170" width="12.7109375" style="180" customWidth="1"/>
    <col min="7171" max="7171" width="1.7109375" style="180" customWidth="1"/>
    <col min="7172" max="7172" width="11.28515625" style="180" bestFit="1" customWidth="1"/>
    <col min="7173" max="7173" width="1.7109375" style="180" customWidth="1"/>
    <col min="7174" max="7174" width="12.7109375" style="180" customWidth="1"/>
    <col min="7175" max="7175" width="1.7109375" style="180" customWidth="1"/>
    <col min="7176" max="7176" width="12.28515625" style="180" bestFit="1" customWidth="1"/>
    <col min="7177" max="7177" width="1.7109375" style="180" customWidth="1"/>
    <col min="7178" max="7178" width="12.28515625" style="180" bestFit="1" customWidth="1"/>
    <col min="7179" max="7179" width="1.7109375" style="180" customWidth="1"/>
    <col min="7180" max="7180" width="12.28515625" style="180" bestFit="1" customWidth="1"/>
    <col min="7181" max="7181" width="1.7109375" style="180" customWidth="1"/>
    <col min="7182" max="7182" width="12.28515625" style="180" bestFit="1" customWidth="1"/>
    <col min="7183" max="7183" width="1.7109375" style="180" customWidth="1"/>
    <col min="7184" max="7184" width="12.28515625" style="180" bestFit="1" customWidth="1"/>
    <col min="7185" max="7185" width="1.7109375" style="180" customWidth="1"/>
    <col min="7186" max="7186" width="12.28515625" style="180" bestFit="1" customWidth="1"/>
    <col min="7187" max="7187" width="1.7109375" style="180" customWidth="1"/>
    <col min="7188" max="7424" width="9.140625" style="180"/>
    <col min="7425" max="7425" width="36.7109375" style="180" customWidth="1"/>
    <col min="7426" max="7426" width="12.7109375" style="180" customWidth="1"/>
    <col min="7427" max="7427" width="1.7109375" style="180" customWidth="1"/>
    <col min="7428" max="7428" width="11.28515625" style="180" bestFit="1" customWidth="1"/>
    <col min="7429" max="7429" width="1.7109375" style="180" customWidth="1"/>
    <col min="7430" max="7430" width="12.7109375" style="180" customWidth="1"/>
    <col min="7431" max="7431" width="1.7109375" style="180" customWidth="1"/>
    <col min="7432" max="7432" width="12.28515625" style="180" bestFit="1" customWidth="1"/>
    <col min="7433" max="7433" width="1.7109375" style="180" customWidth="1"/>
    <col min="7434" max="7434" width="12.28515625" style="180" bestFit="1" customWidth="1"/>
    <col min="7435" max="7435" width="1.7109375" style="180" customWidth="1"/>
    <col min="7436" max="7436" width="12.28515625" style="180" bestFit="1" customWidth="1"/>
    <col min="7437" max="7437" width="1.7109375" style="180" customWidth="1"/>
    <col min="7438" max="7438" width="12.28515625" style="180" bestFit="1" customWidth="1"/>
    <col min="7439" max="7439" width="1.7109375" style="180" customWidth="1"/>
    <col min="7440" max="7440" width="12.28515625" style="180" bestFit="1" customWidth="1"/>
    <col min="7441" max="7441" width="1.7109375" style="180" customWidth="1"/>
    <col min="7442" max="7442" width="12.28515625" style="180" bestFit="1" customWidth="1"/>
    <col min="7443" max="7443" width="1.7109375" style="180" customWidth="1"/>
    <col min="7444" max="7680" width="9.140625" style="180"/>
    <col min="7681" max="7681" width="36.7109375" style="180" customWidth="1"/>
    <col min="7682" max="7682" width="12.7109375" style="180" customWidth="1"/>
    <col min="7683" max="7683" width="1.7109375" style="180" customWidth="1"/>
    <col min="7684" max="7684" width="11.28515625" style="180" bestFit="1" customWidth="1"/>
    <col min="7685" max="7685" width="1.7109375" style="180" customWidth="1"/>
    <col min="7686" max="7686" width="12.7109375" style="180" customWidth="1"/>
    <col min="7687" max="7687" width="1.7109375" style="180" customWidth="1"/>
    <col min="7688" max="7688" width="12.28515625" style="180" bestFit="1" customWidth="1"/>
    <col min="7689" max="7689" width="1.7109375" style="180" customWidth="1"/>
    <col min="7690" max="7690" width="12.28515625" style="180" bestFit="1" customWidth="1"/>
    <col min="7691" max="7691" width="1.7109375" style="180" customWidth="1"/>
    <col min="7692" max="7692" width="12.28515625" style="180" bestFit="1" customWidth="1"/>
    <col min="7693" max="7693" width="1.7109375" style="180" customWidth="1"/>
    <col min="7694" max="7694" width="12.28515625" style="180" bestFit="1" customWidth="1"/>
    <col min="7695" max="7695" width="1.7109375" style="180" customWidth="1"/>
    <col min="7696" max="7696" width="12.28515625" style="180" bestFit="1" customWidth="1"/>
    <col min="7697" max="7697" width="1.7109375" style="180" customWidth="1"/>
    <col min="7698" max="7698" width="12.28515625" style="180" bestFit="1" customWidth="1"/>
    <col min="7699" max="7699" width="1.7109375" style="180" customWidth="1"/>
    <col min="7700" max="7936" width="9.140625" style="180"/>
    <col min="7937" max="7937" width="36.7109375" style="180" customWidth="1"/>
    <col min="7938" max="7938" width="12.7109375" style="180" customWidth="1"/>
    <col min="7939" max="7939" width="1.7109375" style="180" customWidth="1"/>
    <col min="7940" max="7940" width="11.28515625" style="180" bestFit="1" customWidth="1"/>
    <col min="7941" max="7941" width="1.7109375" style="180" customWidth="1"/>
    <col min="7942" max="7942" width="12.7109375" style="180" customWidth="1"/>
    <col min="7943" max="7943" width="1.7109375" style="180" customWidth="1"/>
    <col min="7944" max="7944" width="12.28515625" style="180" bestFit="1" customWidth="1"/>
    <col min="7945" max="7945" width="1.7109375" style="180" customWidth="1"/>
    <col min="7946" max="7946" width="12.28515625" style="180" bestFit="1" customWidth="1"/>
    <col min="7947" max="7947" width="1.7109375" style="180" customWidth="1"/>
    <col min="7948" max="7948" width="12.28515625" style="180" bestFit="1" customWidth="1"/>
    <col min="7949" max="7949" width="1.7109375" style="180" customWidth="1"/>
    <col min="7950" max="7950" width="12.28515625" style="180" bestFit="1" customWidth="1"/>
    <col min="7951" max="7951" width="1.7109375" style="180" customWidth="1"/>
    <col min="7952" max="7952" width="12.28515625" style="180" bestFit="1" customWidth="1"/>
    <col min="7953" max="7953" width="1.7109375" style="180" customWidth="1"/>
    <col min="7954" max="7954" width="12.28515625" style="180" bestFit="1" customWidth="1"/>
    <col min="7955" max="7955" width="1.7109375" style="180" customWidth="1"/>
    <col min="7956" max="8192" width="9.140625" style="180"/>
    <col min="8193" max="8193" width="36.7109375" style="180" customWidth="1"/>
    <col min="8194" max="8194" width="12.7109375" style="180" customWidth="1"/>
    <col min="8195" max="8195" width="1.7109375" style="180" customWidth="1"/>
    <col min="8196" max="8196" width="11.28515625" style="180" bestFit="1" customWidth="1"/>
    <col min="8197" max="8197" width="1.7109375" style="180" customWidth="1"/>
    <col min="8198" max="8198" width="12.7109375" style="180" customWidth="1"/>
    <col min="8199" max="8199" width="1.7109375" style="180" customWidth="1"/>
    <col min="8200" max="8200" width="12.28515625" style="180" bestFit="1" customWidth="1"/>
    <col min="8201" max="8201" width="1.7109375" style="180" customWidth="1"/>
    <col min="8202" max="8202" width="12.28515625" style="180" bestFit="1" customWidth="1"/>
    <col min="8203" max="8203" width="1.7109375" style="180" customWidth="1"/>
    <col min="8204" max="8204" width="12.28515625" style="180" bestFit="1" customWidth="1"/>
    <col min="8205" max="8205" width="1.7109375" style="180" customWidth="1"/>
    <col min="8206" max="8206" width="12.28515625" style="180" bestFit="1" customWidth="1"/>
    <col min="8207" max="8207" width="1.7109375" style="180" customWidth="1"/>
    <col min="8208" max="8208" width="12.28515625" style="180" bestFit="1" customWidth="1"/>
    <col min="8209" max="8209" width="1.7109375" style="180" customWidth="1"/>
    <col min="8210" max="8210" width="12.28515625" style="180" bestFit="1" customWidth="1"/>
    <col min="8211" max="8211" width="1.7109375" style="180" customWidth="1"/>
    <col min="8212" max="8448" width="9.140625" style="180"/>
    <col min="8449" max="8449" width="36.7109375" style="180" customWidth="1"/>
    <col min="8450" max="8450" width="12.7109375" style="180" customWidth="1"/>
    <col min="8451" max="8451" width="1.7109375" style="180" customWidth="1"/>
    <col min="8452" max="8452" width="11.28515625" style="180" bestFit="1" customWidth="1"/>
    <col min="8453" max="8453" width="1.7109375" style="180" customWidth="1"/>
    <col min="8454" max="8454" width="12.7109375" style="180" customWidth="1"/>
    <col min="8455" max="8455" width="1.7109375" style="180" customWidth="1"/>
    <col min="8456" max="8456" width="12.28515625" style="180" bestFit="1" customWidth="1"/>
    <col min="8457" max="8457" width="1.7109375" style="180" customWidth="1"/>
    <col min="8458" max="8458" width="12.28515625" style="180" bestFit="1" customWidth="1"/>
    <col min="8459" max="8459" width="1.7109375" style="180" customWidth="1"/>
    <col min="8460" max="8460" width="12.28515625" style="180" bestFit="1" customWidth="1"/>
    <col min="8461" max="8461" width="1.7109375" style="180" customWidth="1"/>
    <col min="8462" max="8462" width="12.28515625" style="180" bestFit="1" customWidth="1"/>
    <col min="8463" max="8463" width="1.7109375" style="180" customWidth="1"/>
    <col min="8464" max="8464" width="12.28515625" style="180" bestFit="1" customWidth="1"/>
    <col min="8465" max="8465" width="1.7109375" style="180" customWidth="1"/>
    <col min="8466" max="8466" width="12.28515625" style="180" bestFit="1" customWidth="1"/>
    <col min="8467" max="8467" width="1.7109375" style="180" customWidth="1"/>
    <col min="8468" max="8704" width="9.140625" style="180"/>
    <col min="8705" max="8705" width="36.7109375" style="180" customWidth="1"/>
    <col min="8706" max="8706" width="12.7109375" style="180" customWidth="1"/>
    <col min="8707" max="8707" width="1.7109375" style="180" customWidth="1"/>
    <col min="8708" max="8708" width="11.28515625" style="180" bestFit="1" customWidth="1"/>
    <col min="8709" max="8709" width="1.7109375" style="180" customWidth="1"/>
    <col min="8710" max="8710" width="12.7109375" style="180" customWidth="1"/>
    <col min="8711" max="8711" width="1.7109375" style="180" customWidth="1"/>
    <col min="8712" max="8712" width="12.28515625" style="180" bestFit="1" customWidth="1"/>
    <col min="8713" max="8713" width="1.7109375" style="180" customWidth="1"/>
    <col min="8714" max="8714" width="12.28515625" style="180" bestFit="1" customWidth="1"/>
    <col min="8715" max="8715" width="1.7109375" style="180" customWidth="1"/>
    <col min="8716" max="8716" width="12.28515625" style="180" bestFit="1" customWidth="1"/>
    <col min="8717" max="8717" width="1.7109375" style="180" customWidth="1"/>
    <col min="8718" max="8718" width="12.28515625" style="180" bestFit="1" customWidth="1"/>
    <col min="8719" max="8719" width="1.7109375" style="180" customWidth="1"/>
    <col min="8720" max="8720" width="12.28515625" style="180" bestFit="1" customWidth="1"/>
    <col min="8721" max="8721" width="1.7109375" style="180" customWidth="1"/>
    <col min="8722" max="8722" width="12.28515625" style="180" bestFit="1" customWidth="1"/>
    <col min="8723" max="8723" width="1.7109375" style="180" customWidth="1"/>
    <col min="8724" max="8960" width="9.140625" style="180"/>
    <col min="8961" max="8961" width="36.7109375" style="180" customWidth="1"/>
    <col min="8962" max="8962" width="12.7109375" style="180" customWidth="1"/>
    <col min="8963" max="8963" width="1.7109375" style="180" customWidth="1"/>
    <col min="8964" max="8964" width="11.28515625" style="180" bestFit="1" customWidth="1"/>
    <col min="8965" max="8965" width="1.7109375" style="180" customWidth="1"/>
    <col min="8966" max="8966" width="12.7109375" style="180" customWidth="1"/>
    <col min="8967" max="8967" width="1.7109375" style="180" customWidth="1"/>
    <col min="8968" max="8968" width="12.28515625" style="180" bestFit="1" customWidth="1"/>
    <col min="8969" max="8969" width="1.7109375" style="180" customWidth="1"/>
    <col min="8970" max="8970" width="12.28515625" style="180" bestFit="1" customWidth="1"/>
    <col min="8971" max="8971" width="1.7109375" style="180" customWidth="1"/>
    <col min="8972" max="8972" width="12.28515625" style="180" bestFit="1" customWidth="1"/>
    <col min="8973" max="8973" width="1.7109375" style="180" customWidth="1"/>
    <col min="8974" max="8974" width="12.28515625" style="180" bestFit="1" customWidth="1"/>
    <col min="8975" max="8975" width="1.7109375" style="180" customWidth="1"/>
    <col min="8976" max="8976" width="12.28515625" style="180" bestFit="1" customWidth="1"/>
    <col min="8977" max="8977" width="1.7109375" style="180" customWidth="1"/>
    <col min="8978" max="8978" width="12.28515625" style="180" bestFit="1" customWidth="1"/>
    <col min="8979" max="8979" width="1.7109375" style="180" customWidth="1"/>
    <col min="8980" max="9216" width="9.140625" style="180"/>
    <col min="9217" max="9217" width="36.7109375" style="180" customWidth="1"/>
    <col min="9218" max="9218" width="12.7109375" style="180" customWidth="1"/>
    <col min="9219" max="9219" width="1.7109375" style="180" customWidth="1"/>
    <col min="9220" max="9220" width="11.28515625" style="180" bestFit="1" customWidth="1"/>
    <col min="9221" max="9221" width="1.7109375" style="180" customWidth="1"/>
    <col min="9222" max="9222" width="12.7109375" style="180" customWidth="1"/>
    <col min="9223" max="9223" width="1.7109375" style="180" customWidth="1"/>
    <col min="9224" max="9224" width="12.28515625" style="180" bestFit="1" customWidth="1"/>
    <col min="9225" max="9225" width="1.7109375" style="180" customWidth="1"/>
    <col min="9226" max="9226" width="12.28515625" style="180" bestFit="1" customWidth="1"/>
    <col min="9227" max="9227" width="1.7109375" style="180" customWidth="1"/>
    <col min="9228" max="9228" width="12.28515625" style="180" bestFit="1" customWidth="1"/>
    <col min="9229" max="9229" width="1.7109375" style="180" customWidth="1"/>
    <col min="9230" max="9230" width="12.28515625" style="180" bestFit="1" customWidth="1"/>
    <col min="9231" max="9231" width="1.7109375" style="180" customWidth="1"/>
    <col min="9232" max="9232" width="12.28515625" style="180" bestFit="1" customWidth="1"/>
    <col min="9233" max="9233" width="1.7109375" style="180" customWidth="1"/>
    <col min="9234" max="9234" width="12.28515625" style="180" bestFit="1" customWidth="1"/>
    <col min="9235" max="9235" width="1.7109375" style="180" customWidth="1"/>
    <col min="9236" max="9472" width="9.140625" style="180"/>
    <col min="9473" max="9473" width="36.7109375" style="180" customWidth="1"/>
    <col min="9474" max="9474" width="12.7109375" style="180" customWidth="1"/>
    <col min="9475" max="9475" width="1.7109375" style="180" customWidth="1"/>
    <col min="9476" max="9476" width="11.28515625" style="180" bestFit="1" customWidth="1"/>
    <col min="9477" max="9477" width="1.7109375" style="180" customWidth="1"/>
    <col min="9478" max="9478" width="12.7109375" style="180" customWidth="1"/>
    <col min="9479" max="9479" width="1.7109375" style="180" customWidth="1"/>
    <col min="9480" max="9480" width="12.28515625" style="180" bestFit="1" customWidth="1"/>
    <col min="9481" max="9481" width="1.7109375" style="180" customWidth="1"/>
    <col min="9482" max="9482" width="12.28515625" style="180" bestFit="1" customWidth="1"/>
    <col min="9483" max="9483" width="1.7109375" style="180" customWidth="1"/>
    <col min="9484" max="9484" width="12.28515625" style="180" bestFit="1" customWidth="1"/>
    <col min="9485" max="9485" width="1.7109375" style="180" customWidth="1"/>
    <col min="9486" max="9486" width="12.28515625" style="180" bestFit="1" customWidth="1"/>
    <col min="9487" max="9487" width="1.7109375" style="180" customWidth="1"/>
    <col min="9488" max="9488" width="12.28515625" style="180" bestFit="1" customWidth="1"/>
    <col min="9489" max="9489" width="1.7109375" style="180" customWidth="1"/>
    <col min="9490" max="9490" width="12.28515625" style="180" bestFit="1" customWidth="1"/>
    <col min="9491" max="9491" width="1.7109375" style="180" customWidth="1"/>
    <col min="9492" max="9728" width="9.140625" style="180"/>
    <col min="9729" max="9729" width="36.7109375" style="180" customWidth="1"/>
    <col min="9730" max="9730" width="12.7109375" style="180" customWidth="1"/>
    <col min="9731" max="9731" width="1.7109375" style="180" customWidth="1"/>
    <col min="9732" max="9732" width="11.28515625" style="180" bestFit="1" customWidth="1"/>
    <col min="9733" max="9733" width="1.7109375" style="180" customWidth="1"/>
    <col min="9734" max="9734" width="12.7109375" style="180" customWidth="1"/>
    <col min="9735" max="9735" width="1.7109375" style="180" customWidth="1"/>
    <col min="9736" max="9736" width="12.28515625" style="180" bestFit="1" customWidth="1"/>
    <col min="9737" max="9737" width="1.7109375" style="180" customWidth="1"/>
    <col min="9738" max="9738" width="12.28515625" style="180" bestFit="1" customWidth="1"/>
    <col min="9739" max="9739" width="1.7109375" style="180" customWidth="1"/>
    <col min="9740" max="9740" width="12.28515625" style="180" bestFit="1" customWidth="1"/>
    <col min="9741" max="9741" width="1.7109375" style="180" customWidth="1"/>
    <col min="9742" max="9742" width="12.28515625" style="180" bestFit="1" customWidth="1"/>
    <col min="9743" max="9743" width="1.7109375" style="180" customWidth="1"/>
    <col min="9744" max="9744" width="12.28515625" style="180" bestFit="1" customWidth="1"/>
    <col min="9745" max="9745" width="1.7109375" style="180" customWidth="1"/>
    <col min="9746" max="9746" width="12.28515625" style="180" bestFit="1" customWidth="1"/>
    <col min="9747" max="9747" width="1.7109375" style="180" customWidth="1"/>
    <col min="9748" max="9984" width="9.140625" style="180"/>
    <col min="9985" max="9985" width="36.7109375" style="180" customWidth="1"/>
    <col min="9986" max="9986" width="12.7109375" style="180" customWidth="1"/>
    <col min="9987" max="9987" width="1.7109375" style="180" customWidth="1"/>
    <col min="9988" max="9988" width="11.28515625" style="180" bestFit="1" customWidth="1"/>
    <col min="9989" max="9989" width="1.7109375" style="180" customWidth="1"/>
    <col min="9990" max="9990" width="12.7109375" style="180" customWidth="1"/>
    <col min="9991" max="9991" width="1.7109375" style="180" customWidth="1"/>
    <col min="9992" max="9992" width="12.28515625" style="180" bestFit="1" customWidth="1"/>
    <col min="9993" max="9993" width="1.7109375" style="180" customWidth="1"/>
    <col min="9994" max="9994" width="12.28515625" style="180" bestFit="1" customWidth="1"/>
    <col min="9995" max="9995" width="1.7109375" style="180" customWidth="1"/>
    <col min="9996" max="9996" width="12.28515625" style="180" bestFit="1" customWidth="1"/>
    <col min="9997" max="9997" width="1.7109375" style="180" customWidth="1"/>
    <col min="9998" max="9998" width="12.28515625" style="180" bestFit="1" customWidth="1"/>
    <col min="9999" max="9999" width="1.7109375" style="180" customWidth="1"/>
    <col min="10000" max="10000" width="12.28515625" style="180" bestFit="1" customWidth="1"/>
    <col min="10001" max="10001" width="1.7109375" style="180" customWidth="1"/>
    <col min="10002" max="10002" width="12.28515625" style="180" bestFit="1" customWidth="1"/>
    <col min="10003" max="10003" width="1.7109375" style="180" customWidth="1"/>
    <col min="10004" max="10240" width="9.140625" style="180"/>
    <col min="10241" max="10241" width="36.7109375" style="180" customWidth="1"/>
    <col min="10242" max="10242" width="12.7109375" style="180" customWidth="1"/>
    <col min="10243" max="10243" width="1.7109375" style="180" customWidth="1"/>
    <col min="10244" max="10244" width="11.28515625" style="180" bestFit="1" customWidth="1"/>
    <col min="10245" max="10245" width="1.7109375" style="180" customWidth="1"/>
    <col min="10246" max="10246" width="12.7109375" style="180" customWidth="1"/>
    <col min="10247" max="10247" width="1.7109375" style="180" customWidth="1"/>
    <col min="10248" max="10248" width="12.28515625" style="180" bestFit="1" customWidth="1"/>
    <col min="10249" max="10249" width="1.7109375" style="180" customWidth="1"/>
    <col min="10250" max="10250" width="12.28515625" style="180" bestFit="1" customWidth="1"/>
    <col min="10251" max="10251" width="1.7109375" style="180" customWidth="1"/>
    <col min="10252" max="10252" width="12.28515625" style="180" bestFit="1" customWidth="1"/>
    <col min="10253" max="10253" width="1.7109375" style="180" customWidth="1"/>
    <col min="10254" max="10254" width="12.28515625" style="180" bestFit="1" customWidth="1"/>
    <col min="10255" max="10255" width="1.7109375" style="180" customWidth="1"/>
    <col min="10256" max="10256" width="12.28515625" style="180" bestFit="1" customWidth="1"/>
    <col min="10257" max="10257" width="1.7109375" style="180" customWidth="1"/>
    <col min="10258" max="10258" width="12.28515625" style="180" bestFit="1" customWidth="1"/>
    <col min="10259" max="10259" width="1.7109375" style="180" customWidth="1"/>
    <col min="10260" max="10496" width="9.140625" style="180"/>
    <col min="10497" max="10497" width="36.7109375" style="180" customWidth="1"/>
    <col min="10498" max="10498" width="12.7109375" style="180" customWidth="1"/>
    <col min="10499" max="10499" width="1.7109375" style="180" customWidth="1"/>
    <col min="10500" max="10500" width="11.28515625" style="180" bestFit="1" customWidth="1"/>
    <col min="10501" max="10501" width="1.7109375" style="180" customWidth="1"/>
    <col min="10502" max="10502" width="12.7109375" style="180" customWidth="1"/>
    <col min="10503" max="10503" width="1.7109375" style="180" customWidth="1"/>
    <col min="10504" max="10504" width="12.28515625" style="180" bestFit="1" customWidth="1"/>
    <col min="10505" max="10505" width="1.7109375" style="180" customWidth="1"/>
    <col min="10506" max="10506" width="12.28515625" style="180" bestFit="1" customWidth="1"/>
    <col min="10507" max="10507" width="1.7109375" style="180" customWidth="1"/>
    <col min="10508" max="10508" width="12.28515625" style="180" bestFit="1" customWidth="1"/>
    <col min="10509" max="10509" width="1.7109375" style="180" customWidth="1"/>
    <col min="10510" max="10510" width="12.28515625" style="180" bestFit="1" customWidth="1"/>
    <col min="10511" max="10511" width="1.7109375" style="180" customWidth="1"/>
    <col min="10512" max="10512" width="12.28515625" style="180" bestFit="1" customWidth="1"/>
    <col min="10513" max="10513" width="1.7109375" style="180" customWidth="1"/>
    <col min="10514" max="10514" width="12.28515625" style="180" bestFit="1" customWidth="1"/>
    <col min="10515" max="10515" width="1.7109375" style="180" customWidth="1"/>
    <col min="10516" max="10752" width="9.140625" style="180"/>
    <col min="10753" max="10753" width="36.7109375" style="180" customWidth="1"/>
    <col min="10754" max="10754" width="12.7109375" style="180" customWidth="1"/>
    <col min="10755" max="10755" width="1.7109375" style="180" customWidth="1"/>
    <col min="10756" max="10756" width="11.28515625" style="180" bestFit="1" customWidth="1"/>
    <col min="10757" max="10757" width="1.7109375" style="180" customWidth="1"/>
    <col min="10758" max="10758" width="12.7109375" style="180" customWidth="1"/>
    <col min="10759" max="10759" width="1.7109375" style="180" customWidth="1"/>
    <col min="10760" max="10760" width="12.28515625" style="180" bestFit="1" customWidth="1"/>
    <col min="10761" max="10761" width="1.7109375" style="180" customWidth="1"/>
    <col min="10762" max="10762" width="12.28515625" style="180" bestFit="1" customWidth="1"/>
    <col min="10763" max="10763" width="1.7109375" style="180" customWidth="1"/>
    <col min="10764" max="10764" width="12.28515625" style="180" bestFit="1" customWidth="1"/>
    <col min="10765" max="10765" width="1.7109375" style="180" customWidth="1"/>
    <col min="10766" max="10766" width="12.28515625" style="180" bestFit="1" customWidth="1"/>
    <col min="10767" max="10767" width="1.7109375" style="180" customWidth="1"/>
    <col min="10768" max="10768" width="12.28515625" style="180" bestFit="1" customWidth="1"/>
    <col min="10769" max="10769" width="1.7109375" style="180" customWidth="1"/>
    <col min="10770" max="10770" width="12.28515625" style="180" bestFit="1" customWidth="1"/>
    <col min="10771" max="10771" width="1.7109375" style="180" customWidth="1"/>
    <col min="10772" max="11008" width="9.140625" style="180"/>
    <col min="11009" max="11009" width="36.7109375" style="180" customWidth="1"/>
    <col min="11010" max="11010" width="12.7109375" style="180" customWidth="1"/>
    <col min="11011" max="11011" width="1.7109375" style="180" customWidth="1"/>
    <col min="11012" max="11012" width="11.28515625" style="180" bestFit="1" customWidth="1"/>
    <col min="11013" max="11013" width="1.7109375" style="180" customWidth="1"/>
    <col min="11014" max="11014" width="12.7109375" style="180" customWidth="1"/>
    <col min="11015" max="11015" width="1.7109375" style="180" customWidth="1"/>
    <col min="11016" max="11016" width="12.28515625" style="180" bestFit="1" customWidth="1"/>
    <col min="11017" max="11017" width="1.7109375" style="180" customWidth="1"/>
    <col min="11018" max="11018" width="12.28515625" style="180" bestFit="1" customWidth="1"/>
    <col min="11019" max="11019" width="1.7109375" style="180" customWidth="1"/>
    <col min="11020" max="11020" width="12.28515625" style="180" bestFit="1" customWidth="1"/>
    <col min="11021" max="11021" width="1.7109375" style="180" customWidth="1"/>
    <col min="11022" max="11022" width="12.28515625" style="180" bestFit="1" customWidth="1"/>
    <col min="11023" max="11023" width="1.7109375" style="180" customWidth="1"/>
    <col min="11024" max="11024" width="12.28515625" style="180" bestFit="1" customWidth="1"/>
    <col min="11025" max="11025" width="1.7109375" style="180" customWidth="1"/>
    <col min="11026" max="11026" width="12.28515625" style="180" bestFit="1" customWidth="1"/>
    <col min="11027" max="11027" width="1.7109375" style="180" customWidth="1"/>
    <col min="11028" max="11264" width="9.140625" style="180"/>
    <col min="11265" max="11265" width="36.7109375" style="180" customWidth="1"/>
    <col min="11266" max="11266" width="12.7109375" style="180" customWidth="1"/>
    <col min="11267" max="11267" width="1.7109375" style="180" customWidth="1"/>
    <col min="11268" max="11268" width="11.28515625" style="180" bestFit="1" customWidth="1"/>
    <col min="11269" max="11269" width="1.7109375" style="180" customWidth="1"/>
    <col min="11270" max="11270" width="12.7109375" style="180" customWidth="1"/>
    <col min="11271" max="11271" width="1.7109375" style="180" customWidth="1"/>
    <col min="11272" max="11272" width="12.28515625" style="180" bestFit="1" customWidth="1"/>
    <col min="11273" max="11273" width="1.7109375" style="180" customWidth="1"/>
    <col min="11274" max="11274" width="12.28515625" style="180" bestFit="1" customWidth="1"/>
    <col min="11275" max="11275" width="1.7109375" style="180" customWidth="1"/>
    <col min="11276" max="11276" width="12.28515625" style="180" bestFit="1" customWidth="1"/>
    <col min="11277" max="11277" width="1.7109375" style="180" customWidth="1"/>
    <col min="11278" max="11278" width="12.28515625" style="180" bestFit="1" customWidth="1"/>
    <col min="11279" max="11279" width="1.7109375" style="180" customWidth="1"/>
    <col min="11280" max="11280" width="12.28515625" style="180" bestFit="1" customWidth="1"/>
    <col min="11281" max="11281" width="1.7109375" style="180" customWidth="1"/>
    <col min="11282" max="11282" width="12.28515625" style="180" bestFit="1" customWidth="1"/>
    <col min="11283" max="11283" width="1.7109375" style="180" customWidth="1"/>
    <col min="11284" max="11520" width="9.140625" style="180"/>
    <col min="11521" max="11521" width="36.7109375" style="180" customWidth="1"/>
    <col min="11522" max="11522" width="12.7109375" style="180" customWidth="1"/>
    <col min="11523" max="11523" width="1.7109375" style="180" customWidth="1"/>
    <col min="11524" max="11524" width="11.28515625" style="180" bestFit="1" customWidth="1"/>
    <col min="11525" max="11525" width="1.7109375" style="180" customWidth="1"/>
    <col min="11526" max="11526" width="12.7109375" style="180" customWidth="1"/>
    <col min="11527" max="11527" width="1.7109375" style="180" customWidth="1"/>
    <col min="11528" max="11528" width="12.28515625" style="180" bestFit="1" customWidth="1"/>
    <col min="11529" max="11529" width="1.7109375" style="180" customWidth="1"/>
    <col min="11530" max="11530" width="12.28515625" style="180" bestFit="1" customWidth="1"/>
    <col min="11531" max="11531" width="1.7109375" style="180" customWidth="1"/>
    <col min="11532" max="11532" width="12.28515625" style="180" bestFit="1" customWidth="1"/>
    <col min="11533" max="11533" width="1.7109375" style="180" customWidth="1"/>
    <col min="11534" max="11534" width="12.28515625" style="180" bestFit="1" customWidth="1"/>
    <col min="11535" max="11535" width="1.7109375" style="180" customWidth="1"/>
    <col min="11536" max="11536" width="12.28515625" style="180" bestFit="1" customWidth="1"/>
    <col min="11537" max="11537" width="1.7109375" style="180" customWidth="1"/>
    <col min="11538" max="11538" width="12.28515625" style="180" bestFit="1" customWidth="1"/>
    <col min="11539" max="11539" width="1.7109375" style="180" customWidth="1"/>
    <col min="11540" max="11776" width="9.140625" style="180"/>
    <col min="11777" max="11777" width="36.7109375" style="180" customWidth="1"/>
    <col min="11778" max="11778" width="12.7109375" style="180" customWidth="1"/>
    <col min="11779" max="11779" width="1.7109375" style="180" customWidth="1"/>
    <col min="11780" max="11780" width="11.28515625" style="180" bestFit="1" customWidth="1"/>
    <col min="11781" max="11781" width="1.7109375" style="180" customWidth="1"/>
    <col min="11782" max="11782" width="12.7109375" style="180" customWidth="1"/>
    <col min="11783" max="11783" width="1.7109375" style="180" customWidth="1"/>
    <col min="11784" max="11784" width="12.28515625" style="180" bestFit="1" customWidth="1"/>
    <col min="11785" max="11785" width="1.7109375" style="180" customWidth="1"/>
    <col min="11786" max="11786" width="12.28515625" style="180" bestFit="1" customWidth="1"/>
    <col min="11787" max="11787" width="1.7109375" style="180" customWidth="1"/>
    <col min="11788" max="11788" width="12.28515625" style="180" bestFit="1" customWidth="1"/>
    <col min="11789" max="11789" width="1.7109375" style="180" customWidth="1"/>
    <col min="11790" max="11790" width="12.28515625" style="180" bestFit="1" customWidth="1"/>
    <col min="11791" max="11791" width="1.7109375" style="180" customWidth="1"/>
    <col min="11792" max="11792" width="12.28515625" style="180" bestFit="1" customWidth="1"/>
    <col min="11793" max="11793" width="1.7109375" style="180" customWidth="1"/>
    <col min="11794" max="11794" width="12.28515625" style="180" bestFit="1" customWidth="1"/>
    <col min="11795" max="11795" width="1.7109375" style="180" customWidth="1"/>
    <col min="11796" max="12032" width="9.140625" style="180"/>
    <col min="12033" max="12033" width="36.7109375" style="180" customWidth="1"/>
    <col min="12034" max="12034" width="12.7109375" style="180" customWidth="1"/>
    <col min="12035" max="12035" width="1.7109375" style="180" customWidth="1"/>
    <col min="12036" max="12036" width="11.28515625" style="180" bestFit="1" customWidth="1"/>
    <col min="12037" max="12037" width="1.7109375" style="180" customWidth="1"/>
    <col min="12038" max="12038" width="12.7109375" style="180" customWidth="1"/>
    <col min="12039" max="12039" width="1.7109375" style="180" customWidth="1"/>
    <col min="12040" max="12040" width="12.28515625" style="180" bestFit="1" customWidth="1"/>
    <col min="12041" max="12041" width="1.7109375" style="180" customWidth="1"/>
    <col min="12042" max="12042" width="12.28515625" style="180" bestFit="1" customWidth="1"/>
    <col min="12043" max="12043" width="1.7109375" style="180" customWidth="1"/>
    <col min="12044" max="12044" width="12.28515625" style="180" bestFit="1" customWidth="1"/>
    <col min="12045" max="12045" width="1.7109375" style="180" customWidth="1"/>
    <col min="12046" max="12046" width="12.28515625" style="180" bestFit="1" customWidth="1"/>
    <col min="12047" max="12047" width="1.7109375" style="180" customWidth="1"/>
    <col min="12048" max="12048" width="12.28515625" style="180" bestFit="1" customWidth="1"/>
    <col min="12049" max="12049" width="1.7109375" style="180" customWidth="1"/>
    <col min="12050" max="12050" width="12.28515625" style="180" bestFit="1" customWidth="1"/>
    <col min="12051" max="12051" width="1.7109375" style="180" customWidth="1"/>
    <col min="12052" max="12288" width="9.140625" style="180"/>
    <col min="12289" max="12289" width="36.7109375" style="180" customWidth="1"/>
    <col min="12290" max="12290" width="12.7109375" style="180" customWidth="1"/>
    <col min="12291" max="12291" width="1.7109375" style="180" customWidth="1"/>
    <col min="12292" max="12292" width="11.28515625" style="180" bestFit="1" customWidth="1"/>
    <col min="12293" max="12293" width="1.7109375" style="180" customWidth="1"/>
    <col min="12294" max="12294" width="12.7109375" style="180" customWidth="1"/>
    <col min="12295" max="12295" width="1.7109375" style="180" customWidth="1"/>
    <col min="12296" max="12296" width="12.28515625" style="180" bestFit="1" customWidth="1"/>
    <col min="12297" max="12297" width="1.7109375" style="180" customWidth="1"/>
    <col min="12298" max="12298" width="12.28515625" style="180" bestFit="1" customWidth="1"/>
    <col min="12299" max="12299" width="1.7109375" style="180" customWidth="1"/>
    <col min="12300" max="12300" width="12.28515625" style="180" bestFit="1" customWidth="1"/>
    <col min="12301" max="12301" width="1.7109375" style="180" customWidth="1"/>
    <col min="12302" max="12302" width="12.28515625" style="180" bestFit="1" customWidth="1"/>
    <col min="12303" max="12303" width="1.7109375" style="180" customWidth="1"/>
    <col min="12304" max="12304" width="12.28515625" style="180" bestFit="1" customWidth="1"/>
    <col min="12305" max="12305" width="1.7109375" style="180" customWidth="1"/>
    <col min="12306" max="12306" width="12.28515625" style="180" bestFit="1" customWidth="1"/>
    <col min="12307" max="12307" width="1.7109375" style="180" customWidth="1"/>
    <col min="12308" max="12544" width="9.140625" style="180"/>
    <col min="12545" max="12545" width="36.7109375" style="180" customWidth="1"/>
    <col min="12546" max="12546" width="12.7109375" style="180" customWidth="1"/>
    <col min="12547" max="12547" width="1.7109375" style="180" customWidth="1"/>
    <col min="12548" max="12548" width="11.28515625" style="180" bestFit="1" customWidth="1"/>
    <col min="12549" max="12549" width="1.7109375" style="180" customWidth="1"/>
    <col min="12550" max="12550" width="12.7109375" style="180" customWidth="1"/>
    <col min="12551" max="12551" width="1.7109375" style="180" customWidth="1"/>
    <col min="12552" max="12552" width="12.28515625" style="180" bestFit="1" customWidth="1"/>
    <col min="12553" max="12553" width="1.7109375" style="180" customWidth="1"/>
    <col min="12554" max="12554" width="12.28515625" style="180" bestFit="1" customWidth="1"/>
    <col min="12555" max="12555" width="1.7109375" style="180" customWidth="1"/>
    <col min="12556" max="12556" width="12.28515625" style="180" bestFit="1" customWidth="1"/>
    <col min="12557" max="12557" width="1.7109375" style="180" customWidth="1"/>
    <col min="12558" max="12558" width="12.28515625" style="180" bestFit="1" customWidth="1"/>
    <col min="12559" max="12559" width="1.7109375" style="180" customWidth="1"/>
    <col min="12560" max="12560" width="12.28515625" style="180" bestFit="1" customWidth="1"/>
    <col min="12561" max="12561" width="1.7109375" style="180" customWidth="1"/>
    <col min="12562" max="12562" width="12.28515625" style="180" bestFit="1" customWidth="1"/>
    <col min="12563" max="12563" width="1.7109375" style="180" customWidth="1"/>
    <col min="12564" max="12800" width="9.140625" style="180"/>
    <col min="12801" max="12801" width="36.7109375" style="180" customWidth="1"/>
    <col min="12802" max="12802" width="12.7109375" style="180" customWidth="1"/>
    <col min="12803" max="12803" width="1.7109375" style="180" customWidth="1"/>
    <col min="12804" max="12804" width="11.28515625" style="180" bestFit="1" customWidth="1"/>
    <col min="12805" max="12805" width="1.7109375" style="180" customWidth="1"/>
    <col min="12806" max="12806" width="12.7109375" style="180" customWidth="1"/>
    <col min="12807" max="12807" width="1.7109375" style="180" customWidth="1"/>
    <col min="12808" max="12808" width="12.28515625" style="180" bestFit="1" customWidth="1"/>
    <col min="12809" max="12809" width="1.7109375" style="180" customWidth="1"/>
    <col min="12810" max="12810" width="12.28515625" style="180" bestFit="1" customWidth="1"/>
    <col min="12811" max="12811" width="1.7109375" style="180" customWidth="1"/>
    <col min="12812" max="12812" width="12.28515625" style="180" bestFit="1" customWidth="1"/>
    <col min="12813" max="12813" width="1.7109375" style="180" customWidth="1"/>
    <col min="12814" max="12814" width="12.28515625" style="180" bestFit="1" customWidth="1"/>
    <col min="12815" max="12815" width="1.7109375" style="180" customWidth="1"/>
    <col min="12816" max="12816" width="12.28515625" style="180" bestFit="1" customWidth="1"/>
    <col min="12817" max="12817" width="1.7109375" style="180" customWidth="1"/>
    <col min="12818" max="12818" width="12.28515625" style="180" bestFit="1" customWidth="1"/>
    <col min="12819" max="12819" width="1.7109375" style="180" customWidth="1"/>
    <col min="12820" max="13056" width="9.140625" style="180"/>
    <col min="13057" max="13057" width="36.7109375" style="180" customWidth="1"/>
    <col min="13058" max="13058" width="12.7109375" style="180" customWidth="1"/>
    <col min="13059" max="13059" width="1.7109375" style="180" customWidth="1"/>
    <col min="13060" max="13060" width="11.28515625" style="180" bestFit="1" customWidth="1"/>
    <col min="13061" max="13061" width="1.7109375" style="180" customWidth="1"/>
    <col min="13062" max="13062" width="12.7109375" style="180" customWidth="1"/>
    <col min="13063" max="13063" width="1.7109375" style="180" customWidth="1"/>
    <col min="13064" max="13064" width="12.28515625" style="180" bestFit="1" customWidth="1"/>
    <col min="13065" max="13065" width="1.7109375" style="180" customWidth="1"/>
    <col min="13066" max="13066" width="12.28515625" style="180" bestFit="1" customWidth="1"/>
    <col min="13067" max="13067" width="1.7109375" style="180" customWidth="1"/>
    <col min="13068" max="13068" width="12.28515625" style="180" bestFit="1" customWidth="1"/>
    <col min="13069" max="13069" width="1.7109375" style="180" customWidth="1"/>
    <col min="13070" max="13070" width="12.28515625" style="180" bestFit="1" customWidth="1"/>
    <col min="13071" max="13071" width="1.7109375" style="180" customWidth="1"/>
    <col min="13072" max="13072" width="12.28515625" style="180" bestFit="1" customWidth="1"/>
    <col min="13073" max="13073" width="1.7109375" style="180" customWidth="1"/>
    <col min="13074" max="13074" width="12.28515625" style="180" bestFit="1" customWidth="1"/>
    <col min="13075" max="13075" width="1.7109375" style="180" customWidth="1"/>
    <col min="13076" max="13312" width="9.140625" style="180"/>
    <col min="13313" max="13313" width="36.7109375" style="180" customWidth="1"/>
    <col min="13314" max="13314" width="12.7109375" style="180" customWidth="1"/>
    <col min="13315" max="13315" width="1.7109375" style="180" customWidth="1"/>
    <col min="13316" max="13316" width="11.28515625" style="180" bestFit="1" customWidth="1"/>
    <col min="13317" max="13317" width="1.7109375" style="180" customWidth="1"/>
    <col min="13318" max="13318" width="12.7109375" style="180" customWidth="1"/>
    <col min="13319" max="13319" width="1.7109375" style="180" customWidth="1"/>
    <col min="13320" max="13320" width="12.28515625" style="180" bestFit="1" customWidth="1"/>
    <col min="13321" max="13321" width="1.7109375" style="180" customWidth="1"/>
    <col min="13322" max="13322" width="12.28515625" style="180" bestFit="1" customWidth="1"/>
    <col min="13323" max="13323" width="1.7109375" style="180" customWidth="1"/>
    <col min="13324" max="13324" width="12.28515625" style="180" bestFit="1" customWidth="1"/>
    <col min="13325" max="13325" width="1.7109375" style="180" customWidth="1"/>
    <col min="13326" max="13326" width="12.28515625" style="180" bestFit="1" customWidth="1"/>
    <col min="13327" max="13327" width="1.7109375" style="180" customWidth="1"/>
    <col min="13328" max="13328" width="12.28515625" style="180" bestFit="1" customWidth="1"/>
    <col min="13329" max="13329" width="1.7109375" style="180" customWidth="1"/>
    <col min="13330" max="13330" width="12.28515625" style="180" bestFit="1" customWidth="1"/>
    <col min="13331" max="13331" width="1.7109375" style="180" customWidth="1"/>
    <col min="13332" max="13568" width="9.140625" style="180"/>
    <col min="13569" max="13569" width="36.7109375" style="180" customWidth="1"/>
    <col min="13570" max="13570" width="12.7109375" style="180" customWidth="1"/>
    <col min="13571" max="13571" width="1.7109375" style="180" customWidth="1"/>
    <col min="13572" max="13572" width="11.28515625" style="180" bestFit="1" customWidth="1"/>
    <col min="13573" max="13573" width="1.7109375" style="180" customWidth="1"/>
    <col min="13574" max="13574" width="12.7109375" style="180" customWidth="1"/>
    <col min="13575" max="13575" width="1.7109375" style="180" customWidth="1"/>
    <col min="13576" max="13576" width="12.28515625" style="180" bestFit="1" customWidth="1"/>
    <col min="13577" max="13577" width="1.7109375" style="180" customWidth="1"/>
    <col min="13578" max="13578" width="12.28515625" style="180" bestFit="1" customWidth="1"/>
    <col min="13579" max="13579" width="1.7109375" style="180" customWidth="1"/>
    <col min="13580" max="13580" width="12.28515625" style="180" bestFit="1" customWidth="1"/>
    <col min="13581" max="13581" width="1.7109375" style="180" customWidth="1"/>
    <col min="13582" max="13582" width="12.28515625" style="180" bestFit="1" customWidth="1"/>
    <col min="13583" max="13583" width="1.7109375" style="180" customWidth="1"/>
    <col min="13584" max="13584" width="12.28515625" style="180" bestFit="1" customWidth="1"/>
    <col min="13585" max="13585" width="1.7109375" style="180" customWidth="1"/>
    <col min="13586" max="13586" width="12.28515625" style="180" bestFit="1" customWidth="1"/>
    <col min="13587" max="13587" width="1.7109375" style="180" customWidth="1"/>
    <col min="13588" max="13824" width="9.140625" style="180"/>
    <col min="13825" max="13825" width="36.7109375" style="180" customWidth="1"/>
    <col min="13826" max="13826" width="12.7109375" style="180" customWidth="1"/>
    <col min="13827" max="13827" width="1.7109375" style="180" customWidth="1"/>
    <col min="13828" max="13828" width="11.28515625" style="180" bestFit="1" customWidth="1"/>
    <col min="13829" max="13829" width="1.7109375" style="180" customWidth="1"/>
    <col min="13830" max="13830" width="12.7109375" style="180" customWidth="1"/>
    <col min="13831" max="13831" width="1.7109375" style="180" customWidth="1"/>
    <col min="13832" max="13832" width="12.28515625" style="180" bestFit="1" customWidth="1"/>
    <col min="13833" max="13833" width="1.7109375" style="180" customWidth="1"/>
    <col min="13834" max="13834" width="12.28515625" style="180" bestFit="1" customWidth="1"/>
    <col min="13835" max="13835" width="1.7109375" style="180" customWidth="1"/>
    <col min="13836" max="13836" width="12.28515625" style="180" bestFit="1" customWidth="1"/>
    <col min="13837" max="13837" width="1.7109375" style="180" customWidth="1"/>
    <col min="13838" max="13838" width="12.28515625" style="180" bestFit="1" customWidth="1"/>
    <col min="13839" max="13839" width="1.7109375" style="180" customWidth="1"/>
    <col min="13840" max="13840" width="12.28515625" style="180" bestFit="1" customWidth="1"/>
    <col min="13841" max="13841" width="1.7109375" style="180" customWidth="1"/>
    <col min="13842" max="13842" width="12.28515625" style="180" bestFit="1" customWidth="1"/>
    <col min="13843" max="13843" width="1.7109375" style="180" customWidth="1"/>
    <col min="13844" max="14080" width="9.140625" style="180"/>
    <col min="14081" max="14081" width="36.7109375" style="180" customWidth="1"/>
    <col min="14082" max="14082" width="12.7109375" style="180" customWidth="1"/>
    <col min="14083" max="14083" width="1.7109375" style="180" customWidth="1"/>
    <col min="14084" max="14084" width="11.28515625" style="180" bestFit="1" customWidth="1"/>
    <col min="14085" max="14085" width="1.7109375" style="180" customWidth="1"/>
    <col min="14086" max="14086" width="12.7109375" style="180" customWidth="1"/>
    <col min="14087" max="14087" width="1.7109375" style="180" customWidth="1"/>
    <col min="14088" max="14088" width="12.28515625" style="180" bestFit="1" customWidth="1"/>
    <col min="14089" max="14089" width="1.7109375" style="180" customWidth="1"/>
    <col min="14090" max="14090" width="12.28515625" style="180" bestFit="1" customWidth="1"/>
    <col min="14091" max="14091" width="1.7109375" style="180" customWidth="1"/>
    <col min="14092" max="14092" width="12.28515625" style="180" bestFit="1" customWidth="1"/>
    <col min="14093" max="14093" width="1.7109375" style="180" customWidth="1"/>
    <col min="14094" max="14094" width="12.28515625" style="180" bestFit="1" customWidth="1"/>
    <col min="14095" max="14095" width="1.7109375" style="180" customWidth="1"/>
    <col min="14096" max="14096" width="12.28515625" style="180" bestFit="1" customWidth="1"/>
    <col min="14097" max="14097" width="1.7109375" style="180" customWidth="1"/>
    <col min="14098" max="14098" width="12.28515625" style="180" bestFit="1" customWidth="1"/>
    <col min="14099" max="14099" width="1.7109375" style="180" customWidth="1"/>
    <col min="14100" max="14336" width="9.140625" style="180"/>
    <col min="14337" max="14337" width="36.7109375" style="180" customWidth="1"/>
    <col min="14338" max="14338" width="12.7109375" style="180" customWidth="1"/>
    <col min="14339" max="14339" width="1.7109375" style="180" customWidth="1"/>
    <col min="14340" max="14340" width="11.28515625" style="180" bestFit="1" customWidth="1"/>
    <col min="14341" max="14341" width="1.7109375" style="180" customWidth="1"/>
    <col min="14342" max="14342" width="12.7109375" style="180" customWidth="1"/>
    <col min="14343" max="14343" width="1.7109375" style="180" customWidth="1"/>
    <col min="14344" max="14344" width="12.28515625" style="180" bestFit="1" customWidth="1"/>
    <col min="14345" max="14345" width="1.7109375" style="180" customWidth="1"/>
    <col min="14346" max="14346" width="12.28515625" style="180" bestFit="1" customWidth="1"/>
    <col min="14347" max="14347" width="1.7109375" style="180" customWidth="1"/>
    <col min="14348" max="14348" width="12.28515625" style="180" bestFit="1" customWidth="1"/>
    <col min="14349" max="14349" width="1.7109375" style="180" customWidth="1"/>
    <col min="14350" max="14350" width="12.28515625" style="180" bestFit="1" customWidth="1"/>
    <col min="14351" max="14351" width="1.7109375" style="180" customWidth="1"/>
    <col min="14352" max="14352" width="12.28515625" style="180" bestFit="1" customWidth="1"/>
    <col min="14353" max="14353" width="1.7109375" style="180" customWidth="1"/>
    <col min="14354" max="14354" width="12.28515625" style="180" bestFit="1" customWidth="1"/>
    <col min="14355" max="14355" width="1.7109375" style="180" customWidth="1"/>
    <col min="14356" max="14592" width="9.140625" style="180"/>
    <col min="14593" max="14593" width="36.7109375" style="180" customWidth="1"/>
    <col min="14594" max="14594" width="12.7109375" style="180" customWidth="1"/>
    <col min="14595" max="14595" width="1.7109375" style="180" customWidth="1"/>
    <col min="14596" max="14596" width="11.28515625" style="180" bestFit="1" customWidth="1"/>
    <col min="14597" max="14597" width="1.7109375" style="180" customWidth="1"/>
    <col min="14598" max="14598" width="12.7109375" style="180" customWidth="1"/>
    <col min="14599" max="14599" width="1.7109375" style="180" customWidth="1"/>
    <col min="14600" max="14600" width="12.28515625" style="180" bestFit="1" customWidth="1"/>
    <col min="14601" max="14601" width="1.7109375" style="180" customWidth="1"/>
    <col min="14602" max="14602" width="12.28515625" style="180" bestFit="1" customWidth="1"/>
    <col min="14603" max="14603" width="1.7109375" style="180" customWidth="1"/>
    <col min="14604" max="14604" width="12.28515625" style="180" bestFit="1" customWidth="1"/>
    <col min="14605" max="14605" width="1.7109375" style="180" customWidth="1"/>
    <col min="14606" max="14606" width="12.28515625" style="180" bestFit="1" customWidth="1"/>
    <col min="14607" max="14607" width="1.7109375" style="180" customWidth="1"/>
    <col min="14608" max="14608" width="12.28515625" style="180" bestFit="1" customWidth="1"/>
    <col min="14609" max="14609" width="1.7109375" style="180" customWidth="1"/>
    <col min="14610" max="14610" width="12.28515625" style="180" bestFit="1" customWidth="1"/>
    <col min="14611" max="14611" width="1.7109375" style="180" customWidth="1"/>
    <col min="14612" max="14848" width="9.140625" style="180"/>
    <col min="14849" max="14849" width="36.7109375" style="180" customWidth="1"/>
    <col min="14850" max="14850" width="12.7109375" style="180" customWidth="1"/>
    <col min="14851" max="14851" width="1.7109375" style="180" customWidth="1"/>
    <col min="14852" max="14852" width="11.28515625" style="180" bestFit="1" customWidth="1"/>
    <col min="14853" max="14853" width="1.7109375" style="180" customWidth="1"/>
    <col min="14854" max="14854" width="12.7109375" style="180" customWidth="1"/>
    <col min="14855" max="14855" width="1.7109375" style="180" customWidth="1"/>
    <col min="14856" max="14856" width="12.28515625" style="180" bestFit="1" customWidth="1"/>
    <col min="14857" max="14857" width="1.7109375" style="180" customWidth="1"/>
    <col min="14858" max="14858" width="12.28515625" style="180" bestFit="1" customWidth="1"/>
    <col min="14859" max="14859" width="1.7109375" style="180" customWidth="1"/>
    <col min="14860" max="14860" width="12.28515625" style="180" bestFit="1" customWidth="1"/>
    <col min="14861" max="14861" width="1.7109375" style="180" customWidth="1"/>
    <col min="14862" max="14862" width="12.28515625" style="180" bestFit="1" customWidth="1"/>
    <col min="14863" max="14863" width="1.7109375" style="180" customWidth="1"/>
    <col min="14864" max="14864" width="12.28515625" style="180" bestFit="1" customWidth="1"/>
    <col min="14865" max="14865" width="1.7109375" style="180" customWidth="1"/>
    <col min="14866" max="14866" width="12.28515625" style="180" bestFit="1" customWidth="1"/>
    <col min="14867" max="14867" width="1.7109375" style="180" customWidth="1"/>
    <col min="14868" max="15104" width="9.140625" style="180"/>
    <col min="15105" max="15105" width="36.7109375" style="180" customWidth="1"/>
    <col min="15106" max="15106" width="12.7109375" style="180" customWidth="1"/>
    <col min="15107" max="15107" width="1.7109375" style="180" customWidth="1"/>
    <col min="15108" max="15108" width="11.28515625" style="180" bestFit="1" customWidth="1"/>
    <col min="15109" max="15109" width="1.7109375" style="180" customWidth="1"/>
    <col min="15110" max="15110" width="12.7109375" style="180" customWidth="1"/>
    <col min="15111" max="15111" width="1.7109375" style="180" customWidth="1"/>
    <col min="15112" max="15112" width="12.28515625" style="180" bestFit="1" customWidth="1"/>
    <col min="15113" max="15113" width="1.7109375" style="180" customWidth="1"/>
    <col min="15114" max="15114" width="12.28515625" style="180" bestFit="1" customWidth="1"/>
    <col min="15115" max="15115" width="1.7109375" style="180" customWidth="1"/>
    <col min="15116" max="15116" width="12.28515625" style="180" bestFit="1" customWidth="1"/>
    <col min="15117" max="15117" width="1.7109375" style="180" customWidth="1"/>
    <col min="15118" max="15118" width="12.28515625" style="180" bestFit="1" customWidth="1"/>
    <col min="15119" max="15119" width="1.7109375" style="180" customWidth="1"/>
    <col min="15120" max="15120" width="12.28515625" style="180" bestFit="1" customWidth="1"/>
    <col min="15121" max="15121" width="1.7109375" style="180" customWidth="1"/>
    <col min="15122" max="15122" width="12.28515625" style="180" bestFit="1" customWidth="1"/>
    <col min="15123" max="15123" width="1.7109375" style="180" customWidth="1"/>
    <col min="15124" max="15360" width="9.140625" style="180"/>
    <col min="15361" max="15361" width="36.7109375" style="180" customWidth="1"/>
    <col min="15362" max="15362" width="12.7109375" style="180" customWidth="1"/>
    <col min="15363" max="15363" width="1.7109375" style="180" customWidth="1"/>
    <col min="15364" max="15364" width="11.28515625" style="180" bestFit="1" customWidth="1"/>
    <col min="15365" max="15365" width="1.7109375" style="180" customWidth="1"/>
    <col min="15366" max="15366" width="12.7109375" style="180" customWidth="1"/>
    <col min="15367" max="15367" width="1.7109375" style="180" customWidth="1"/>
    <col min="15368" max="15368" width="12.28515625" style="180" bestFit="1" customWidth="1"/>
    <col min="15369" max="15369" width="1.7109375" style="180" customWidth="1"/>
    <col min="15370" max="15370" width="12.28515625" style="180" bestFit="1" customWidth="1"/>
    <col min="15371" max="15371" width="1.7109375" style="180" customWidth="1"/>
    <col min="15372" max="15372" width="12.28515625" style="180" bestFit="1" customWidth="1"/>
    <col min="15373" max="15373" width="1.7109375" style="180" customWidth="1"/>
    <col min="15374" max="15374" width="12.28515625" style="180" bestFit="1" customWidth="1"/>
    <col min="15375" max="15375" width="1.7109375" style="180" customWidth="1"/>
    <col min="15376" max="15376" width="12.28515625" style="180" bestFit="1" customWidth="1"/>
    <col min="15377" max="15377" width="1.7109375" style="180" customWidth="1"/>
    <col min="15378" max="15378" width="12.28515625" style="180" bestFit="1" customWidth="1"/>
    <col min="15379" max="15379" width="1.7109375" style="180" customWidth="1"/>
    <col min="15380" max="15616" width="9.140625" style="180"/>
    <col min="15617" max="15617" width="36.7109375" style="180" customWidth="1"/>
    <col min="15618" max="15618" width="12.7109375" style="180" customWidth="1"/>
    <col min="15619" max="15619" width="1.7109375" style="180" customWidth="1"/>
    <col min="15620" max="15620" width="11.28515625" style="180" bestFit="1" customWidth="1"/>
    <col min="15621" max="15621" width="1.7109375" style="180" customWidth="1"/>
    <col min="15622" max="15622" width="12.7109375" style="180" customWidth="1"/>
    <col min="15623" max="15623" width="1.7109375" style="180" customWidth="1"/>
    <col min="15624" max="15624" width="12.28515625" style="180" bestFit="1" customWidth="1"/>
    <col min="15625" max="15625" width="1.7109375" style="180" customWidth="1"/>
    <col min="15626" max="15626" width="12.28515625" style="180" bestFit="1" customWidth="1"/>
    <col min="15627" max="15627" width="1.7109375" style="180" customWidth="1"/>
    <col min="15628" max="15628" width="12.28515625" style="180" bestFit="1" customWidth="1"/>
    <col min="15629" max="15629" width="1.7109375" style="180" customWidth="1"/>
    <col min="15630" max="15630" width="12.28515625" style="180" bestFit="1" customWidth="1"/>
    <col min="15631" max="15631" width="1.7109375" style="180" customWidth="1"/>
    <col min="15632" max="15632" width="12.28515625" style="180" bestFit="1" customWidth="1"/>
    <col min="15633" max="15633" width="1.7109375" style="180" customWidth="1"/>
    <col min="15634" max="15634" width="12.28515625" style="180" bestFit="1" customWidth="1"/>
    <col min="15635" max="15635" width="1.7109375" style="180" customWidth="1"/>
    <col min="15636" max="15872" width="9.140625" style="180"/>
    <col min="15873" max="15873" width="36.7109375" style="180" customWidth="1"/>
    <col min="15874" max="15874" width="12.7109375" style="180" customWidth="1"/>
    <col min="15875" max="15875" width="1.7109375" style="180" customWidth="1"/>
    <col min="15876" max="15876" width="11.28515625" style="180" bestFit="1" customWidth="1"/>
    <col min="15877" max="15877" width="1.7109375" style="180" customWidth="1"/>
    <col min="15878" max="15878" width="12.7109375" style="180" customWidth="1"/>
    <col min="15879" max="15879" width="1.7109375" style="180" customWidth="1"/>
    <col min="15880" max="15880" width="12.28515625" style="180" bestFit="1" customWidth="1"/>
    <col min="15881" max="15881" width="1.7109375" style="180" customWidth="1"/>
    <col min="15882" max="15882" width="12.28515625" style="180" bestFit="1" customWidth="1"/>
    <col min="15883" max="15883" width="1.7109375" style="180" customWidth="1"/>
    <col min="15884" max="15884" width="12.28515625" style="180" bestFit="1" customWidth="1"/>
    <col min="15885" max="15885" width="1.7109375" style="180" customWidth="1"/>
    <col min="15886" max="15886" width="12.28515625" style="180" bestFit="1" customWidth="1"/>
    <col min="15887" max="15887" width="1.7109375" style="180" customWidth="1"/>
    <col min="15888" max="15888" width="12.28515625" style="180" bestFit="1" customWidth="1"/>
    <col min="15889" max="15889" width="1.7109375" style="180" customWidth="1"/>
    <col min="15890" max="15890" width="12.28515625" style="180" bestFit="1" customWidth="1"/>
    <col min="15891" max="15891" width="1.7109375" style="180" customWidth="1"/>
    <col min="15892" max="16128" width="9.140625" style="180"/>
    <col min="16129" max="16129" width="36.7109375" style="180" customWidth="1"/>
    <col min="16130" max="16130" width="12.7109375" style="180" customWidth="1"/>
    <col min="16131" max="16131" width="1.7109375" style="180" customWidth="1"/>
    <col min="16132" max="16132" width="11.28515625" style="180" bestFit="1" customWidth="1"/>
    <col min="16133" max="16133" width="1.7109375" style="180" customWidth="1"/>
    <col min="16134" max="16134" width="12.7109375" style="180" customWidth="1"/>
    <col min="16135" max="16135" width="1.7109375" style="180" customWidth="1"/>
    <col min="16136" max="16136" width="12.28515625" style="180" bestFit="1" customWidth="1"/>
    <col min="16137" max="16137" width="1.7109375" style="180" customWidth="1"/>
    <col min="16138" max="16138" width="12.28515625" style="180" bestFit="1" customWidth="1"/>
    <col min="16139" max="16139" width="1.7109375" style="180" customWidth="1"/>
    <col min="16140" max="16140" width="12.28515625" style="180" bestFit="1" customWidth="1"/>
    <col min="16141" max="16141" width="1.7109375" style="180" customWidth="1"/>
    <col min="16142" max="16142" width="12.28515625" style="180" bestFit="1" customWidth="1"/>
    <col min="16143" max="16143" width="1.7109375" style="180" customWidth="1"/>
    <col min="16144" max="16144" width="12.28515625" style="180" bestFit="1" customWidth="1"/>
    <col min="16145" max="16145" width="1.7109375" style="180" customWidth="1"/>
    <col min="16146" max="16146" width="12.28515625" style="180" bestFit="1" customWidth="1"/>
    <col min="16147" max="16147" width="1.7109375" style="180" customWidth="1"/>
    <col min="16148" max="16384" width="9.140625" style="180"/>
  </cols>
  <sheetData>
    <row r="1" spans="1:19" ht="1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9">
      <c r="A2" s="432" t="s">
        <v>172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9">
      <c r="A3" s="433" t="s">
        <v>305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</row>
    <row r="4" spans="1:19">
      <c r="A4" s="432" t="s">
        <v>174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</row>
    <row r="5" spans="1:19" ht="15.75">
      <c r="A5" s="434" t="s">
        <v>230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</row>
    <row r="6" spans="1:19">
      <c r="P6" s="212" t="s">
        <v>225</v>
      </c>
    </row>
    <row r="9" spans="1:19" ht="13.5" thickBot="1">
      <c r="B9" s="185" t="s">
        <v>49</v>
      </c>
      <c r="C9" s="185"/>
      <c r="D9" s="185" t="s">
        <v>50</v>
      </c>
      <c r="E9" s="185"/>
      <c r="F9" s="185" t="s">
        <v>51</v>
      </c>
      <c r="G9" s="185"/>
      <c r="H9" s="186" t="s">
        <v>52</v>
      </c>
      <c r="J9" s="430" t="s">
        <v>226</v>
      </c>
      <c r="K9" s="430"/>
      <c r="L9" s="430"/>
      <c r="M9" s="430"/>
      <c r="N9" s="430"/>
      <c r="O9" s="430"/>
      <c r="P9" s="430"/>
      <c r="Q9" s="430"/>
      <c r="R9" s="430"/>
    </row>
    <row r="10" spans="1:19">
      <c r="B10" s="187">
        <v>2013</v>
      </c>
      <c r="C10" s="378"/>
      <c r="D10" s="187">
        <v>2014</v>
      </c>
      <c r="E10" s="378"/>
      <c r="F10" s="187">
        <v>2014</v>
      </c>
      <c r="G10" s="378"/>
      <c r="H10" s="189">
        <v>2015</v>
      </c>
      <c r="J10" s="190">
        <v>2016</v>
      </c>
      <c r="K10" s="185"/>
      <c r="L10" s="190">
        <v>2017</v>
      </c>
      <c r="M10" s="185"/>
      <c r="N10" s="190">
        <v>2018</v>
      </c>
      <c r="O10" s="185"/>
      <c r="P10" s="190">
        <v>2019</v>
      </c>
      <c r="Q10" s="185"/>
      <c r="R10" s="190">
        <v>2020</v>
      </c>
    </row>
    <row r="11" spans="1:19">
      <c r="B11" s="191"/>
      <c r="C11" s="191"/>
      <c r="D11" s="191"/>
      <c r="E11" s="191"/>
      <c r="F11" s="191"/>
      <c r="G11" s="191"/>
      <c r="H11" s="192"/>
    </row>
    <row r="12" spans="1:19">
      <c r="B12" s="191"/>
      <c r="C12" s="191"/>
      <c r="D12" s="191"/>
      <c r="E12" s="191"/>
      <c r="F12" s="191"/>
      <c r="G12" s="191"/>
      <c r="H12" s="192"/>
    </row>
    <row r="13" spans="1:19">
      <c r="B13" s="191"/>
      <c r="C13" s="191"/>
      <c r="D13" s="191"/>
      <c r="E13" s="191"/>
      <c r="F13" s="191"/>
      <c r="G13" s="191"/>
      <c r="H13" s="192"/>
    </row>
    <row r="14" spans="1:19">
      <c r="A14" s="193" t="s">
        <v>176</v>
      </c>
      <c r="B14" s="194">
        <v>0</v>
      </c>
      <c r="C14" s="194"/>
      <c r="D14" s="194">
        <v>0</v>
      </c>
      <c r="E14" s="194"/>
      <c r="F14" s="194">
        <f>+B39</f>
        <v>0</v>
      </c>
      <c r="G14" s="194"/>
      <c r="H14" s="196">
        <f>+F39</f>
        <v>0</v>
      </c>
      <c r="I14" s="194"/>
      <c r="J14" s="194">
        <f>+H39</f>
        <v>18894208</v>
      </c>
      <c r="K14" s="194"/>
      <c r="L14" s="194">
        <f>+J39</f>
        <v>13638458</v>
      </c>
      <c r="M14" s="194"/>
      <c r="N14" s="194">
        <f>+L39</f>
        <v>7740750</v>
      </c>
      <c r="O14" s="194"/>
      <c r="P14" s="194">
        <f>+N39</f>
        <v>0</v>
      </c>
      <c r="Q14" s="194"/>
      <c r="R14" s="194">
        <f>+P39</f>
        <v>0</v>
      </c>
    </row>
    <row r="15" spans="1:19">
      <c r="H15" s="197"/>
    </row>
    <row r="16" spans="1:19">
      <c r="A16" s="193" t="s">
        <v>177</v>
      </c>
      <c r="H16" s="197"/>
    </row>
    <row r="17" spans="1:18">
      <c r="A17" s="180" t="s">
        <v>178</v>
      </c>
      <c r="B17" s="198">
        <v>0</v>
      </c>
      <c r="C17" s="198"/>
      <c r="D17" s="198">
        <v>0</v>
      </c>
      <c r="E17" s="198"/>
      <c r="F17" s="198">
        <v>0</v>
      </c>
      <c r="G17" s="198"/>
      <c r="H17" s="199">
        <v>0</v>
      </c>
      <c r="J17" s="198">
        <v>0</v>
      </c>
      <c r="K17" s="198"/>
      <c r="L17" s="198">
        <v>0</v>
      </c>
      <c r="M17" s="198"/>
      <c r="P17" s="198">
        <v>20050750</v>
      </c>
      <c r="Q17" s="198"/>
      <c r="R17" s="198">
        <v>20050250</v>
      </c>
    </row>
    <row r="18" spans="1:18">
      <c r="A18" s="202" t="s">
        <v>306</v>
      </c>
      <c r="B18" s="198">
        <v>0</v>
      </c>
      <c r="C18" s="198"/>
      <c r="D18" s="198">
        <v>0</v>
      </c>
      <c r="E18" s="198"/>
      <c r="F18" s="198">
        <v>0</v>
      </c>
      <c r="G18" s="198"/>
      <c r="H18" s="199">
        <v>0</v>
      </c>
      <c r="J18" s="198">
        <v>0</v>
      </c>
      <c r="K18" s="198"/>
      <c r="L18" s="198">
        <v>0</v>
      </c>
      <c r="M18" s="198"/>
      <c r="N18" s="198"/>
      <c r="O18" s="198"/>
      <c r="P18" s="198">
        <v>0</v>
      </c>
      <c r="R18" s="204">
        <v>0</v>
      </c>
    </row>
    <row r="19" spans="1:18">
      <c r="B19" s="200"/>
      <c r="C19" s="198"/>
      <c r="D19" s="200"/>
      <c r="E19" s="198"/>
      <c r="F19" s="200"/>
      <c r="G19" s="198"/>
      <c r="H19" s="201"/>
      <c r="J19" s="200"/>
      <c r="K19" s="198"/>
      <c r="L19" s="200"/>
      <c r="M19" s="198"/>
      <c r="N19" s="200"/>
      <c r="O19" s="198"/>
      <c r="P19" s="200"/>
      <c r="R19" s="206"/>
    </row>
    <row r="20" spans="1:18">
      <c r="A20" s="180" t="s">
        <v>179</v>
      </c>
      <c r="B20" s="198">
        <f>SUM(B17:B19)</f>
        <v>0</v>
      </c>
      <c r="C20" s="198"/>
      <c r="D20" s="198">
        <f>SUM(D17:D19)</f>
        <v>0</v>
      </c>
      <c r="E20" s="198"/>
      <c r="F20" s="198">
        <f>SUM(F17:F19)</f>
        <v>0</v>
      </c>
      <c r="G20" s="198"/>
      <c r="H20" s="199">
        <f>SUM(H17:H19)</f>
        <v>0</v>
      </c>
      <c r="J20" s="198">
        <f>SUM(J17:J19)</f>
        <v>0</v>
      </c>
      <c r="K20" s="198"/>
      <c r="L20" s="198">
        <f>SUM(L17:L19)</f>
        <v>0</v>
      </c>
      <c r="M20" s="198"/>
      <c r="N20" s="198">
        <f>SUM(N17:N19)</f>
        <v>0</v>
      </c>
      <c r="O20" s="198"/>
      <c r="P20" s="198">
        <f>SUM(P17:P19)</f>
        <v>20050750</v>
      </c>
      <c r="R20" s="204">
        <f>SUM(R17:R19)</f>
        <v>20050250</v>
      </c>
    </row>
    <row r="21" spans="1:18">
      <c r="H21" s="197"/>
      <c r="R21" s="207"/>
    </row>
    <row r="22" spans="1:18">
      <c r="A22" s="193" t="s">
        <v>180</v>
      </c>
      <c r="H22" s="197"/>
      <c r="R22" s="207"/>
    </row>
    <row r="23" spans="1:18">
      <c r="A23" s="193"/>
      <c r="H23" s="197"/>
      <c r="R23" s="207"/>
    </row>
    <row r="24" spans="1:18">
      <c r="A24" s="202" t="s">
        <v>181</v>
      </c>
      <c r="B24" s="198">
        <v>0</v>
      </c>
      <c r="C24" s="198"/>
      <c r="D24" s="198">
        <v>0</v>
      </c>
      <c r="E24" s="198"/>
      <c r="F24" s="198">
        <v>0</v>
      </c>
      <c r="G24" s="198"/>
      <c r="H24" s="199">
        <v>0</v>
      </c>
      <c r="I24" s="198"/>
      <c r="J24" s="198">
        <v>0</v>
      </c>
      <c r="K24" s="198"/>
      <c r="L24" s="198">
        <v>0</v>
      </c>
      <c r="M24" s="198"/>
      <c r="N24" s="198">
        <v>0</v>
      </c>
      <c r="P24" s="198">
        <v>12310000</v>
      </c>
      <c r="R24" s="204">
        <v>12925000</v>
      </c>
    </row>
    <row r="25" spans="1:18">
      <c r="A25" s="202" t="s">
        <v>182</v>
      </c>
      <c r="B25" s="198">
        <v>0</v>
      </c>
      <c r="C25" s="198"/>
      <c r="D25" s="198">
        <v>0</v>
      </c>
      <c r="E25" s="198"/>
      <c r="F25" s="198">
        <v>0</v>
      </c>
      <c r="G25" s="198"/>
      <c r="H25" s="199">
        <v>4613396</v>
      </c>
      <c r="I25" s="198"/>
      <c r="J25" s="198">
        <v>5255750</v>
      </c>
      <c r="K25" s="198"/>
      <c r="L25" s="198">
        <v>5897708</v>
      </c>
      <c r="M25" s="198"/>
      <c r="N25" s="198">
        <v>7740750</v>
      </c>
      <c r="P25" s="198">
        <v>7740750</v>
      </c>
      <c r="R25" s="204">
        <v>7125250</v>
      </c>
    </row>
    <row r="26" spans="1:18">
      <c r="A26" s="202" t="s">
        <v>183</v>
      </c>
      <c r="B26" s="200">
        <v>0</v>
      </c>
      <c r="C26" s="198"/>
      <c r="D26" s="200">
        <v>0</v>
      </c>
      <c r="E26" s="198"/>
      <c r="F26" s="200">
        <v>0</v>
      </c>
      <c r="G26" s="198"/>
      <c r="H26" s="201">
        <v>0</v>
      </c>
      <c r="I26" s="198"/>
      <c r="J26" s="200">
        <v>0</v>
      </c>
      <c r="K26" s="198"/>
      <c r="L26" s="200">
        <v>0</v>
      </c>
      <c r="M26" s="198"/>
      <c r="N26" s="200">
        <v>0</v>
      </c>
      <c r="P26" s="200">
        <v>0</v>
      </c>
      <c r="R26" s="206">
        <v>0</v>
      </c>
    </row>
    <row r="27" spans="1:18">
      <c r="A27" s="202" t="s">
        <v>227</v>
      </c>
      <c r="B27" s="200">
        <f>SUM(B24:B26)</f>
        <v>0</v>
      </c>
      <c r="C27" s="198"/>
      <c r="D27" s="200">
        <v>0</v>
      </c>
      <c r="E27" s="198"/>
      <c r="F27" s="200">
        <f>SUM(F24:F26)</f>
        <v>0</v>
      </c>
      <c r="G27" s="198"/>
      <c r="H27" s="201">
        <f>SUM(H24:H26)</f>
        <v>4613396</v>
      </c>
      <c r="J27" s="200">
        <f>SUM(J24:J26)</f>
        <v>5255750</v>
      </c>
      <c r="K27" s="198"/>
      <c r="L27" s="200">
        <f>SUM(L24:L26)</f>
        <v>5897708</v>
      </c>
      <c r="M27" s="198"/>
      <c r="N27" s="200">
        <f>SUM(N24:N26)</f>
        <v>7740750</v>
      </c>
      <c r="O27" s="198"/>
      <c r="P27" s="200">
        <f>SUM(P24:P26)</f>
        <v>20050750</v>
      </c>
      <c r="R27" s="206">
        <f>SUM(R24:R26)</f>
        <v>20050250</v>
      </c>
    </row>
    <row r="28" spans="1:18">
      <c r="H28" s="197"/>
      <c r="R28" s="207"/>
    </row>
    <row r="29" spans="1:18">
      <c r="A29" s="180" t="s">
        <v>171</v>
      </c>
      <c r="B29" s="200">
        <f>+B27</f>
        <v>0</v>
      </c>
      <c r="C29" s="198"/>
      <c r="D29" s="200">
        <f>+D27</f>
        <v>0</v>
      </c>
      <c r="E29" s="198"/>
      <c r="F29" s="200">
        <f>+F27</f>
        <v>0</v>
      </c>
      <c r="G29" s="198"/>
      <c r="H29" s="201">
        <f>+H27</f>
        <v>4613396</v>
      </c>
      <c r="J29" s="200">
        <f>+J27</f>
        <v>5255750</v>
      </c>
      <c r="K29" s="198"/>
      <c r="L29" s="200">
        <f>+L27</f>
        <v>5897708</v>
      </c>
      <c r="M29" s="198"/>
      <c r="N29" s="200">
        <f>+N27</f>
        <v>7740750</v>
      </c>
      <c r="O29" s="198"/>
      <c r="P29" s="200">
        <f>+P27</f>
        <v>20050750</v>
      </c>
      <c r="R29" s="206">
        <f>+R27</f>
        <v>20050250</v>
      </c>
    </row>
    <row r="30" spans="1:18">
      <c r="B30" s="198"/>
      <c r="C30" s="198"/>
      <c r="D30" s="198"/>
      <c r="E30" s="198"/>
      <c r="F30" s="198"/>
      <c r="G30" s="198"/>
      <c r="H30" s="199"/>
      <c r="J30" s="198"/>
      <c r="K30" s="198"/>
      <c r="L30" s="198"/>
      <c r="M30" s="198"/>
      <c r="N30" s="198"/>
      <c r="O30" s="198"/>
      <c r="P30" s="198"/>
      <c r="R30" s="198"/>
    </row>
    <row r="31" spans="1:18">
      <c r="B31" s="198"/>
      <c r="C31" s="198"/>
      <c r="D31" s="198"/>
      <c r="E31" s="198"/>
      <c r="F31" s="198"/>
      <c r="G31" s="198"/>
      <c r="H31" s="199"/>
      <c r="J31" s="198"/>
      <c r="K31" s="198"/>
      <c r="L31" s="198"/>
      <c r="M31" s="198"/>
      <c r="N31" s="198"/>
      <c r="O31" s="198"/>
      <c r="P31" s="198"/>
      <c r="R31" s="198"/>
    </row>
    <row r="32" spans="1:18">
      <c r="A32" s="193" t="s">
        <v>185</v>
      </c>
      <c r="B32" s="198"/>
      <c r="C32" s="198"/>
      <c r="D32" s="198"/>
      <c r="E32" s="198"/>
      <c r="F32" s="198"/>
      <c r="G32" s="198"/>
      <c r="H32" s="199"/>
      <c r="J32" s="198"/>
      <c r="K32" s="198"/>
      <c r="L32" s="198"/>
      <c r="M32" s="198"/>
      <c r="N32" s="198"/>
      <c r="O32" s="198"/>
      <c r="P32" s="198"/>
      <c r="R32" s="198"/>
    </row>
    <row r="33" spans="1:18">
      <c r="A33" s="180" t="s">
        <v>186</v>
      </c>
      <c r="B33" s="198">
        <v>0</v>
      </c>
      <c r="C33" s="198"/>
      <c r="D33" s="198">
        <v>0</v>
      </c>
      <c r="E33" s="198"/>
      <c r="F33" s="198">
        <v>0</v>
      </c>
      <c r="G33" s="198"/>
      <c r="H33" s="199">
        <v>0</v>
      </c>
      <c r="J33" s="198">
        <v>0</v>
      </c>
      <c r="K33" s="198"/>
      <c r="L33" s="198">
        <v>0</v>
      </c>
      <c r="M33" s="198"/>
      <c r="N33" s="198">
        <v>0</v>
      </c>
      <c r="O33" s="198"/>
      <c r="P33" s="198">
        <v>0</v>
      </c>
      <c r="R33" s="198">
        <v>0</v>
      </c>
    </row>
    <row r="34" spans="1:18">
      <c r="A34" s="202" t="s">
        <v>196</v>
      </c>
      <c r="B34" s="198">
        <v>0</v>
      </c>
      <c r="C34" s="198"/>
      <c r="D34" s="198">
        <v>0</v>
      </c>
      <c r="E34" s="198"/>
      <c r="F34" s="198">
        <v>0</v>
      </c>
      <c r="G34" s="198"/>
      <c r="H34" s="199">
        <v>23507604</v>
      </c>
      <c r="J34" s="198">
        <v>0</v>
      </c>
      <c r="K34" s="198"/>
      <c r="L34" s="198">
        <v>0</v>
      </c>
      <c r="M34" s="198"/>
      <c r="N34" s="198">
        <v>0</v>
      </c>
      <c r="O34" s="198"/>
      <c r="P34" s="198">
        <v>0</v>
      </c>
      <c r="R34" s="198">
        <v>0</v>
      </c>
    </row>
    <row r="35" spans="1:18">
      <c r="A35" s="202" t="s">
        <v>197</v>
      </c>
      <c r="B35" s="198">
        <v>0</v>
      </c>
      <c r="C35" s="198"/>
      <c r="D35" s="198">
        <v>0</v>
      </c>
      <c r="E35" s="198"/>
      <c r="F35" s="198">
        <v>0</v>
      </c>
      <c r="G35" s="198"/>
      <c r="H35" s="199">
        <v>0</v>
      </c>
      <c r="J35" s="198">
        <v>0</v>
      </c>
      <c r="K35" s="198"/>
      <c r="L35" s="198">
        <v>0</v>
      </c>
      <c r="M35" s="198"/>
      <c r="N35" s="198">
        <v>0</v>
      </c>
      <c r="O35" s="198"/>
      <c r="P35" s="198">
        <v>0</v>
      </c>
      <c r="R35" s="198">
        <v>0</v>
      </c>
    </row>
    <row r="36" spans="1:18">
      <c r="B36" s="200">
        <v>0</v>
      </c>
      <c r="C36" s="198"/>
      <c r="D36" s="200">
        <v>0</v>
      </c>
      <c r="E36" s="198"/>
      <c r="F36" s="200">
        <v>0</v>
      </c>
      <c r="G36" s="198"/>
      <c r="H36" s="201">
        <v>0</v>
      </c>
      <c r="J36" s="200">
        <v>0</v>
      </c>
      <c r="K36" s="198"/>
      <c r="L36" s="200">
        <v>0</v>
      </c>
      <c r="M36" s="198"/>
      <c r="N36" s="200">
        <v>0</v>
      </c>
      <c r="O36" s="198"/>
      <c r="P36" s="200">
        <v>0</v>
      </c>
      <c r="R36" s="200">
        <v>0</v>
      </c>
    </row>
    <row r="37" spans="1:18">
      <c r="A37" s="180" t="s">
        <v>188</v>
      </c>
      <c r="B37" s="200">
        <f>SUM(B33:B36)</f>
        <v>0</v>
      </c>
      <c r="C37" s="198"/>
      <c r="D37" s="200">
        <f>SUM(D33:D36)</f>
        <v>0</v>
      </c>
      <c r="E37" s="198"/>
      <c r="F37" s="200">
        <f>SUM(F33:F36)</f>
        <v>0</v>
      </c>
      <c r="G37" s="198"/>
      <c r="H37" s="201">
        <f>SUM(H33:H36)</f>
        <v>23507604</v>
      </c>
      <c r="J37" s="200">
        <f>SUM(J33:J36)</f>
        <v>0</v>
      </c>
      <c r="K37" s="198"/>
      <c r="L37" s="200">
        <f>SUM(L33:L36)</f>
        <v>0</v>
      </c>
      <c r="M37" s="198"/>
      <c r="N37" s="200">
        <f>SUM(N33:N36)</f>
        <v>0</v>
      </c>
      <c r="O37" s="198"/>
      <c r="P37" s="200">
        <f>SUM(P33:P36)</f>
        <v>0</v>
      </c>
      <c r="R37" s="200">
        <f>SUM(R33:R36)</f>
        <v>0</v>
      </c>
    </row>
    <row r="38" spans="1:18">
      <c r="H38" s="197"/>
    </row>
    <row r="39" spans="1:18" ht="13.5" thickBot="1">
      <c r="A39" s="193" t="s">
        <v>189</v>
      </c>
      <c r="B39" s="213">
        <f>+B14+B20-B29+B37</f>
        <v>0</v>
      </c>
      <c r="C39" s="209"/>
      <c r="D39" s="208" t="s">
        <v>193</v>
      </c>
      <c r="E39" s="209"/>
      <c r="F39" s="208">
        <f>+F14+F20-F29+F37</f>
        <v>0</v>
      </c>
      <c r="G39" s="209"/>
      <c r="H39" s="210">
        <f>+H14+H20-H29+H37</f>
        <v>18894208</v>
      </c>
      <c r="I39" s="209"/>
      <c r="J39" s="208">
        <f>+J14+J20-J29+J37</f>
        <v>13638458</v>
      </c>
      <c r="K39" s="209"/>
      <c r="L39" s="208">
        <f>+L14+L20-L29+L37</f>
        <v>7740750</v>
      </c>
      <c r="M39" s="209"/>
      <c r="N39" s="208">
        <f>+N14+N20-N29+N37</f>
        <v>0</v>
      </c>
      <c r="O39" s="209"/>
      <c r="P39" s="208">
        <f>+P14+P20-P29+P37</f>
        <v>0</v>
      </c>
      <c r="R39" s="208">
        <f>+R14+R20-R29+R37</f>
        <v>0</v>
      </c>
    </row>
    <row r="40" spans="1:18" ht="13.5" thickTop="1"/>
    <row r="42" spans="1:18">
      <c r="A42" s="180" t="s">
        <v>231</v>
      </c>
    </row>
    <row r="43" spans="1:18">
      <c r="B43" s="211"/>
    </row>
    <row r="44" spans="1:18">
      <c r="A44" s="180" t="s">
        <v>304</v>
      </c>
    </row>
    <row r="45" spans="1:18">
      <c r="A45" s="180" t="s">
        <v>303</v>
      </c>
    </row>
  </sheetData>
  <mergeCells count="6">
    <mergeCell ref="J9:R9"/>
    <mergeCell ref="A1:R1"/>
    <mergeCell ref="A2:R2"/>
    <mergeCell ref="A3:R3"/>
    <mergeCell ref="A4:R4"/>
    <mergeCell ref="A5:S5"/>
  </mergeCells>
  <printOptions horizontalCentered="1"/>
  <pageMargins left="0.7" right="0.7" top="0.75" bottom="0.75" header="0.3" footer="0.3"/>
  <pageSetup scale="97" firstPageNumber="44" fitToWidth="2" orientation="portrait" useFirstPageNumber="1" r:id="rId1"/>
  <headerFooter>
    <oddFooter>&amp;C- &amp;P -</oddFoot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J146"/>
  <sheetViews>
    <sheetView showOutlineSymbols="0" zoomScaleNormal="100" zoomScaleSheetLayoutView="90" workbookViewId="0">
      <selection sqref="A1:I1"/>
    </sheetView>
  </sheetViews>
  <sheetFormatPr defaultColWidth="10.7109375" defaultRowHeight="12.75"/>
  <cols>
    <col min="1" max="1" width="36.7109375" style="70" bestFit="1" customWidth="1"/>
    <col min="2" max="2" width="1.42578125" style="67" customWidth="1"/>
    <col min="3" max="3" width="11.5703125" style="67" bestFit="1" customWidth="1"/>
    <col min="4" max="4" width="1.42578125" style="67" customWidth="1"/>
    <col min="5" max="5" width="11.7109375" style="67" bestFit="1" customWidth="1"/>
    <col min="6" max="6" width="1.7109375" style="67" customWidth="1"/>
    <col min="7" max="7" width="12" style="67" bestFit="1" customWidth="1"/>
    <col min="8" max="8" width="1.7109375" style="67" customWidth="1"/>
    <col min="9" max="9" width="12.7109375" style="67" bestFit="1" customWidth="1"/>
    <col min="10" max="10" width="1.7109375" style="67" customWidth="1"/>
    <col min="11" max="218" width="10.7109375" style="67" customWidth="1"/>
    <col min="219" max="256" width="10.7109375" style="68"/>
    <col min="257" max="257" width="36.7109375" style="68" bestFit="1" customWidth="1"/>
    <col min="258" max="258" width="1.42578125" style="68" customWidth="1"/>
    <col min="259" max="259" width="11.5703125" style="68" bestFit="1" customWidth="1"/>
    <col min="260" max="260" width="1.42578125" style="68" customWidth="1"/>
    <col min="261" max="261" width="11.7109375" style="68" bestFit="1" customWidth="1"/>
    <col min="262" max="262" width="1.7109375" style="68" customWidth="1"/>
    <col min="263" max="263" width="12" style="68" bestFit="1" customWidth="1"/>
    <col min="264" max="264" width="1.7109375" style="68" customWidth="1"/>
    <col min="265" max="265" width="12.7109375" style="68" bestFit="1" customWidth="1"/>
    <col min="266" max="266" width="1.7109375" style="68" customWidth="1"/>
    <col min="267" max="474" width="10.7109375" style="68" customWidth="1"/>
    <col min="475" max="512" width="10.7109375" style="68"/>
    <col min="513" max="513" width="36.7109375" style="68" bestFit="1" customWidth="1"/>
    <col min="514" max="514" width="1.42578125" style="68" customWidth="1"/>
    <col min="515" max="515" width="11.5703125" style="68" bestFit="1" customWidth="1"/>
    <col min="516" max="516" width="1.42578125" style="68" customWidth="1"/>
    <col min="517" max="517" width="11.7109375" style="68" bestFit="1" customWidth="1"/>
    <col min="518" max="518" width="1.7109375" style="68" customWidth="1"/>
    <col min="519" max="519" width="12" style="68" bestFit="1" customWidth="1"/>
    <col min="520" max="520" width="1.7109375" style="68" customWidth="1"/>
    <col min="521" max="521" width="12.7109375" style="68" bestFit="1" customWidth="1"/>
    <col min="522" max="522" width="1.7109375" style="68" customWidth="1"/>
    <col min="523" max="730" width="10.7109375" style="68" customWidth="1"/>
    <col min="731" max="768" width="10.7109375" style="68"/>
    <col min="769" max="769" width="36.7109375" style="68" bestFit="1" customWidth="1"/>
    <col min="770" max="770" width="1.42578125" style="68" customWidth="1"/>
    <col min="771" max="771" width="11.5703125" style="68" bestFit="1" customWidth="1"/>
    <col min="772" max="772" width="1.42578125" style="68" customWidth="1"/>
    <col min="773" max="773" width="11.7109375" style="68" bestFit="1" customWidth="1"/>
    <col min="774" max="774" width="1.7109375" style="68" customWidth="1"/>
    <col min="775" max="775" width="12" style="68" bestFit="1" customWidth="1"/>
    <col min="776" max="776" width="1.7109375" style="68" customWidth="1"/>
    <col min="777" max="777" width="12.7109375" style="68" bestFit="1" customWidth="1"/>
    <col min="778" max="778" width="1.7109375" style="68" customWidth="1"/>
    <col min="779" max="986" width="10.7109375" style="68" customWidth="1"/>
    <col min="987" max="1024" width="10.7109375" style="68"/>
    <col min="1025" max="1025" width="36.7109375" style="68" bestFit="1" customWidth="1"/>
    <col min="1026" max="1026" width="1.42578125" style="68" customWidth="1"/>
    <col min="1027" max="1027" width="11.5703125" style="68" bestFit="1" customWidth="1"/>
    <col min="1028" max="1028" width="1.42578125" style="68" customWidth="1"/>
    <col min="1029" max="1029" width="11.7109375" style="68" bestFit="1" customWidth="1"/>
    <col min="1030" max="1030" width="1.7109375" style="68" customWidth="1"/>
    <col min="1031" max="1031" width="12" style="68" bestFit="1" customWidth="1"/>
    <col min="1032" max="1032" width="1.7109375" style="68" customWidth="1"/>
    <col min="1033" max="1033" width="12.7109375" style="68" bestFit="1" customWidth="1"/>
    <col min="1034" max="1034" width="1.7109375" style="68" customWidth="1"/>
    <col min="1035" max="1242" width="10.7109375" style="68" customWidth="1"/>
    <col min="1243" max="1280" width="10.7109375" style="68"/>
    <col min="1281" max="1281" width="36.7109375" style="68" bestFit="1" customWidth="1"/>
    <col min="1282" max="1282" width="1.42578125" style="68" customWidth="1"/>
    <col min="1283" max="1283" width="11.5703125" style="68" bestFit="1" customWidth="1"/>
    <col min="1284" max="1284" width="1.42578125" style="68" customWidth="1"/>
    <col min="1285" max="1285" width="11.7109375" style="68" bestFit="1" customWidth="1"/>
    <col min="1286" max="1286" width="1.7109375" style="68" customWidth="1"/>
    <col min="1287" max="1287" width="12" style="68" bestFit="1" customWidth="1"/>
    <col min="1288" max="1288" width="1.7109375" style="68" customWidth="1"/>
    <col min="1289" max="1289" width="12.7109375" style="68" bestFit="1" customWidth="1"/>
    <col min="1290" max="1290" width="1.7109375" style="68" customWidth="1"/>
    <col min="1291" max="1498" width="10.7109375" style="68" customWidth="1"/>
    <col min="1499" max="1536" width="10.7109375" style="68"/>
    <col min="1537" max="1537" width="36.7109375" style="68" bestFit="1" customWidth="1"/>
    <col min="1538" max="1538" width="1.42578125" style="68" customWidth="1"/>
    <col min="1539" max="1539" width="11.5703125" style="68" bestFit="1" customWidth="1"/>
    <col min="1540" max="1540" width="1.42578125" style="68" customWidth="1"/>
    <col min="1541" max="1541" width="11.7109375" style="68" bestFit="1" customWidth="1"/>
    <col min="1542" max="1542" width="1.7109375" style="68" customWidth="1"/>
    <col min="1543" max="1543" width="12" style="68" bestFit="1" customWidth="1"/>
    <col min="1544" max="1544" width="1.7109375" style="68" customWidth="1"/>
    <col min="1545" max="1545" width="12.7109375" style="68" bestFit="1" customWidth="1"/>
    <col min="1546" max="1546" width="1.7109375" style="68" customWidth="1"/>
    <col min="1547" max="1754" width="10.7109375" style="68" customWidth="1"/>
    <col min="1755" max="1792" width="10.7109375" style="68"/>
    <col min="1793" max="1793" width="36.7109375" style="68" bestFit="1" customWidth="1"/>
    <col min="1794" max="1794" width="1.42578125" style="68" customWidth="1"/>
    <col min="1795" max="1795" width="11.5703125" style="68" bestFit="1" customWidth="1"/>
    <col min="1796" max="1796" width="1.42578125" style="68" customWidth="1"/>
    <col min="1797" max="1797" width="11.7109375" style="68" bestFit="1" customWidth="1"/>
    <col min="1798" max="1798" width="1.7109375" style="68" customWidth="1"/>
    <col min="1799" max="1799" width="12" style="68" bestFit="1" customWidth="1"/>
    <col min="1800" max="1800" width="1.7109375" style="68" customWidth="1"/>
    <col min="1801" max="1801" width="12.7109375" style="68" bestFit="1" customWidth="1"/>
    <col min="1802" max="1802" width="1.7109375" style="68" customWidth="1"/>
    <col min="1803" max="2010" width="10.7109375" style="68" customWidth="1"/>
    <col min="2011" max="2048" width="10.7109375" style="68"/>
    <col min="2049" max="2049" width="36.7109375" style="68" bestFit="1" customWidth="1"/>
    <col min="2050" max="2050" width="1.42578125" style="68" customWidth="1"/>
    <col min="2051" max="2051" width="11.5703125" style="68" bestFit="1" customWidth="1"/>
    <col min="2052" max="2052" width="1.42578125" style="68" customWidth="1"/>
    <col min="2053" max="2053" width="11.7109375" style="68" bestFit="1" customWidth="1"/>
    <col min="2054" max="2054" width="1.7109375" style="68" customWidth="1"/>
    <col min="2055" max="2055" width="12" style="68" bestFit="1" customWidth="1"/>
    <col min="2056" max="2056" width="1.7109375" style="68" customWidth="1"/>
    <col min="2057" max="2057" width="12.7109375" style="68" bestFit="1" customWidth="1"/>
    <col min="2058" max="2058" width="1.7109375" style="68" customWidth="1"/>
    <col min="2059" max="2266" width="10.7109375" style="68" customWidth="1"/>
    <col min="2267" max="2304" width="10.7109375" style="68"/>
    <col min="2305" max="2305" width="36.7109375" style="68" bestFit="1" customWidth="1"/>
    <col min="2306" max="2306" width="1.42578125" style="68" customWidth="1"/>
    <col min="2307" max="2307" width="11.5703125" style="68" bestFit="1" customWidth="1"/>
    <col min="2308" max="2308" width="1.42578125" style="68" customWidth="1"/>
    <col min="2309" max="2309" width="11.7109375" style="68" bestFit="1" customWidth="1"/>
    <col min="2310" max="2310" width="1.7109375" style="68" customWidth="1"/>
    <col min="2311" max="2311" width="12" style="68" bestFit="1" customWidth="1"/>
    <col min="2312" max="2312" width="1.7109375" style="68" customWidth="1"/>
    <col min="2313" max="2313" width="12.7109375" style="68" bestFit="1" customWidth="1"/>
    <col min="2314" max="2314" width="1.7109375" style="68" customWidth="1"/>
    <col min="2315" max="2522" width="10.7109375" style="68" customWidth="1"/>
    <col min="2523" max="2560" width="10.7109375" style="68"/>
    <col min="2561" max="2561" width="36.7109375" style="68" bestFit="1" customWidth="1"/>
    <col min="2562" max="2562" width="1.42578125" style="68" customWidth="1"/>
    <col min="2563" max="2563" width="11.5703125" style="68" bestFit="1" customWidth="1"/>
    <col min="2564" max="2564" width="1.42578125" style="68" customWidth="1"/>
    <col min="2565" max="2565" width="11.7109375" style="68" bestFit="1" customWidth="1"/>
    <col min="2566" max="2566" width="1.7109375" style="68" customWidth="1"/>
    <col min="2567" max="2567" width="12" style="68" bestFit="1" customWidth="1"/>
    <col min="2568" max="2568" width="1.7109375" style="68" customWidth="1"/>
    <col min="2569" max="2569" width="12.7109375" style="68" bestFit="1" customWidth="1"/>
    <col min="2570" max="2570" width="1.7109375" style="68" customWidth="1"/>
    <col min="2571" max="2778" width="10.7109375" style="68" customWidth="1"/>
    <col min="2779" max="2816" width="10.7109375" style="68"/>
    <col min="2817" max="2817" width="36.7109375" style="68" bestFit="1" customWidth="1"/>
    <col min="2818" max="2818" width="1.42578125" style="68" customWidth="1"/>
    <col min="2819" max="2819" width="11.5703125" style="68" bestFit="1" customWidth="1"/>
    <col min="2820" max="2820" width="1.42578125" style="68" customWidth="1"/>
    <col min="2821" max="2821" width="11.7109375" style="68" bestFit="1" customWidth="1"/>
    <col min="2822" max="2822" width="1.7109375" style="68" customWidth="1"/>
    <col min="2823" max="2823" width="12" style="68" bestFit="1" customWidth="1"/>
    <col min="2824" max="2824" width="1.7109375" style="68" customWidth="1"/>
    <col min="2825" max="2825" width="12.7109375" style="68" bestFit="1" customWidth="1"/>
    <col min="2826" max="2826" width="1.7109375" style="68" customWidth="1"/>
    <col min="2827" max="3034" width="10.7109375" style="68" customWidth="1"/>
    <col min="3035" max="3072" width="10.7109375" style="68"/>
    <col min="3073" max="3073" width="36.7109375" style="68" bestFit="1" customWidth="1"/>
    <col min="3074" max="3074" width="1.42578125" style="68" customWidth="1"/>
    <col min="3075" max="3075" width="11.5703125" style="68" bestFit="1" customWidth="1"/>
    <col min="3076" max="3076" width="1.42578125" style="68" customWidth="1"/>
    <col min="3077" max="3077" width="11.7109375" style="68" bestFit="1" customWidth="1"/>
    <col min="3078" max="3078" width="1.7109375" style="68" customWidth="1"/>
    <col min="3079" max="3079" width="12" style="68" bestFit="1" customWidth="1"/>
    <col min="3080" max="3080" width="1.7109375" style="68" customWidth="1"/>
    <col min="3081" max="3081" width="12.7109375" style="68" bestFit="1" customWidth="1"/>
    <col min="3082" max="3082" width="1.7109375" style="68" customWidth="1"/>
    <col min="3083" max="3290" width="10.7109375" style="68" customWidth="1"/>
    <col min="3291" max="3328" width="10.7109375" style="68"/>
    <col min="3329" max="3329" width="36.7109375" style="68" bestFit="1" customWidth="1"/>
    <col min="3330" max="3330" width="1.42578125" style="68" customWidth="1"/>
    <col min="3331" max="3331" width="11.5703125" style="68" bestFit="1" customWidth="1"/>
    <col min="3332" max="3332" width="1.42578125" style="68" customWidth="1"/>
    <col min="3333" max="3333" width="11.7109375" style="68" bestFit="1" customWidth="1"/>
    <col min="3334" max="3334" width="1.7109375" style="68" customWidth="1"/>
    <col min="3335" max="3335" width="12" style="68" bestFit="1" customWidth="1"/>
    <col min="3336" max="3336" width="1.7109375" style="68" customWidth="1"/>
    <col min="3337" max="3337" width="12.7109375" style="68" bestFit="1" customWidth="1"/>
    <col min="3338" max="3338" width="1.7109375" style="68" customWidth="1"/>
    <col min="3339" max="3546" width="10.7109375" style="68" customWidth="1"/>
    <col min="3547" max="3584" width="10.7109375" style="68"/>
    <col min="3585" max="3585" width="36.7109375" style="68" bestFit="1" customWidth="1"/>
    <col min="3586" max="3586" width="1.42578125" style="68" customWidth="1"/>
    <col min="3587" max="3587" width="11.5703125" style="68" bestFit="1" customWidth="1"/>
    <col min="3588" max="3588" width="1.42578125" style="68" customWidth="1"/>
    <col min="3589" max="3589" width="11.7109375" style="68" bestFit="1" customWidth="1"/>
    <col min="3590" max="3590" width="1.7109375" style="68" customWidth="1"/>
    <col min="3591" max="3591" width="12" style="68" bestFit="1" customWidth="1"/>
    <col min="3592" max="3592" width="1.7109375" style="68" customWidth="1"/>
    <col min="3593" max="3593" width="12.7109375" style="68" bestFit="1" customWidth="1"/>
    <col min="3594" max="3594" width="1.7109375" style="68" customWidth="1"/>
    <col min="3595" max="3802" width="10.7109375" style="68" customWidth="1"/>
    <col min="3803" max="3840" width="10.7109375" style="68"/>
    <col min="3841" max="3841" width="36.7109375" style="68" bestFit="1" customWidth="1"/>
    <col min="3842" max="3842" width="1.42578125" style="68" customWidth="1"/>
    <col min="3843" max="3843" width="11.5703125" style="68" bestFit="1" customWidth="1"/>
    <col min="3844" max="3844" width="1.42578125" style="68" customWidth="1"/>
    <col min="3845" max="3845" width="11.7109375" style="68" bestFit="1" customWidth="1"/>
    <col min="3846" max="3846" width="1.7109375" style="68" customWidth="1"/>
    <col min="3847" max="3847" width="12" style="68" bestFit="1" customWidth="1"/>
    <col min="3848" max="3848" width="1.7109375" style="68" customWidth="1"/>
    <col min="3849" max="3849" width="12.7109375" style="68" bestFit="1" customWidth="1"/>
    <col min="3850" max="3850" width="1.7109375" style="68" customWidth="1"/>
    <col min="3851" max="4058" width="10.7109375" style="68" customWidth="1"/>
    <col min="4059" max="4096" width="10.7109375" style="68"/>
    <col min="4097" max="4097" width="36.7109375" style="68" bestFit="1" customWidth="1"/>
    <col min="4098" max="4098" width="1.42578125" style="68" customWidth="1"/>
    <col min="4099" max="4099" width="11.5703125" style="68" bestFit="1" customWidth="1"/>
    <col min="4100" max="4100" width="1.42578125" style="68" customWidth="1"/>
    <col min="4101" max="4101" width="11.7109375" style="68" bestFit="1" customWidth="1"/>
    <col min="4102" max="4102" width="1.7109375" style="68" customWidth="1"/>
    <col min="4103" max="4103" width="12" style="68" bestFit="1" customWidth="1"/>
    <col min="4104" max="4104" width="1.7109375" style="68" customWidth="1"/>
    <col min="4105" max="4105" width="12.7109375" style="68" bestFit="1" customWidth="1"/>
    <col min="4106" max="4106" width="1.7109375" style="68" customWidth="1"/>
    <col min="4107" max="4314" width="10.7109375" style="68" customWidth="1"/>
    <col min="4315" max="4352" width="10.7109375" style="68"/>
    <col min="4353" max="4353" width="36.7109375" style="68" bestFit="1" customWidth="1"/>
    <col min="4354" max="4354" width="1.42578125" style="68" customWidth="1"/>
    <col min="4355" max="4355" width="11.5703125" style="68" bestFit="1" customWidth="1"/>
    <col min="4356" max="4356" width="1.42578125" style="68" customWidth="1"/>
    <col min="4357" max="4357" width="11.7109375" style="68" bestFit="1" customWidth="1"/>
    <col min="4358" max="4358" width="1.7109375" style="68" customWidth="1"/>
    <col min="4359" max="4359" width="12" style="68" bestFit="1" customWidth="1"/>
    <col min="4360" max="4360" width="1.7109375" style="68" customWidth="1"/>
    <col min="4361" max="4361" width="12.7109375" style="68" bestFit="1" customWidth="1"/>
    <col min="4362" max="4362" width="1.7109375" style="68" customWidth="1"/>
    <col min="4363" max="4570" width="10.7109375" style="68" customWidth="1"/>
    <col min="4571" max="4608" width="10.7109375" style="68"/>
    <col min="4609" max="4609" width="36.7109375" style="68" bestFit="1" customWidth="1"/>
    <col min="4610" max="4610" width="1.42578125" style="68" customWidth="1"/>
    <col min="4611" max="4611" width="11.5703125" style="68" bestFit="1" customWidth="1"/>
    <col min="4612" max="4612" width="1.42578125" style="68" customWidth="1"/>
    <col min="4613" max="4613" width="11.7109375" style="68" bestFit="1" customWidth="1"/>
    <col min="4614" max="4614" width="1.7109375" style="68" customWidth="1"/>
    <col min="4615" max="4615" width="12" style="68" bestFit="1" customWidth="1"/>
    <col min="4616" max="4616" width="1.7109375" style="68" customWidth="1"/>
    <col min="4617" max="4617" width="12.7109375" style="68" bestFit="1" customWidth="1"/>
    <col min="4618" max="4618" width="1.7109375" style="68" customWidth="1"/>
    <col min="4619" max="4826" width="10.7109375" style="68" customWidth="1"/>
    <col min="4827" max="4864" width="10.7109375" style="68"/>
    <col min="4865" max="4865" width="36.7109375" style="68" bestFit="1" customWidth="1"/>
    <col min="4866" max="4866" width="1.42578125" style="68" customWidth="1"/>
    <col min="4867" max="4867" width="11.5703125" style="68" bestFit="1" customWidth="1"/>
    <col min="4868" max="4868" width="1.42578125" style="68" customWidth="1"/>
    <col min="4869" max="4869" width="11.7109375" style="68" bestFit="1" customWidth="1"/>
    <col min="4870" max="4870" width="1.7109375" style="68" customWidth="1"/>
    <col min="4871" max="4871" width="12" style="68" bestFit="1" customWidth="1"/>
    <col min="4872" max="4872" width="1.7109375" style="68" customWidth="1"/>
    <col min="4873" max="4873" width="12.7109375" style="68" bestFit="1" customWidth="1"/>
    <col min="4874" max="4874" width="1.7109375" style="68" customWidth="1"/>
    <col min="4875" max="5082" width="10.7109375" style="68" customWidth="1"/>
    <col min="5083" max="5120" width="10.7109375" style="68"/>
    <col min="5121" max="5121" width="36.7109375" style="68" bestFit="1" customWidth="1"/>
    <col min="5122" max="5122" width="1.42578125" style="68" customWidth="1"/>
    <col min="5123" max="5123" width="11.5703125" style="68" bestFit="1" customWidth="1"/>
    <col min="5124" max="5124" width="1.42578125" style="68" customWidth="1"/>
    <col min="5125" max="5125" width="11.7109375" style="68" bestFit="1" customWidth="1"/>
    <col min="5126" max="5126" width="1.7109375" style="68" customWidth="1"/>
    <col min="5127" max="5127" width="12" style="68" bestFit="1" customWidth="1"/>
    <col min="5128" max="5128" width="1.7109375" style="68" customWidth="1"/>
    <col min="5129" max="5129" width="12.7109375" style="68" bestFit="1" customWidth="1"/>
    <col min="5130" max="5130" width="1.7109375" style="68" customWidth="1"/>
    <col min="5131" max="5338" width="10.7109375" style="68" customWidth="1"/>
    <col min="5339" max="5376" width="10.7109375" style="68"/>
    <col min="5377" max="5377" width="36.7109375" style="68" bestFit="1" customWidth="1"/>
    <col min="5378" max="5378" width="1.42578125" style="68" customWidth="1"/>
    <col min="5379" max="5379" width="11.5703125" style="68" bestFit="1" customWidth="1"/>
    <col min="5380" max="5380" width="1.42578125" style="68" customWidth="1"/>
    <col min="5381" max="5381" width="11.7109375" style="68" bestFit="1" customWidth="1"/>
    <col min="5382" max="5382" width="1.7109375" style="68" customWidth="1"/>
    <col min="5383" max="5383" width="12" style="68" bestFit="1" customWidth="1"/>
    <col min="5384" max="5384" width="1.7109375" style="68" customWidth="1"/>
    <col min="5385" max="5385" width="12.7109375" style="68" bestFit="1" customWidth="1"/>
    <col min="5386" max="5386" width="1.7109375" style="68" customWidth="1"/>
    <col min="5387" max="5594" width="10.7109375" style="68" customWidth="1"/>
    <col min="5595" max="5632" width="10.7109375" style="68"/>
    <col min="5633" max="5633" width="36.7109375" style="68" bestFit="1" customWidth="1"/>
    <col min="5634" max="5634" width="1.42578125" style="68" customWidth="1"/>
    <col min="5635" max="5635" width="11.5703125" style="68" bestFit="1" customWidth="1"/>
    <col min="5636" max="5636" width="1.42578125" style="68" customWidth="1"/>
    <col min="5637" max="5637" width="11.7109375" style="68" bestFit="1" customWidth="1"/>
    <col min="5638" max="5638" width="1.7109375" style="68" customWidth="1"/>
    <col min="5639" max="5639" width="12" style="68" bestFit="1" customWidth="1"/>
    <col min="5640" max="5640" width="1.7109375" style="68" customWidth="1"/>
    <col min="5641" max="5641" width="12.7109375" style="68" bestFit="1" customWidth="1"/>
    <col min="5642" max="5642" width="1.7109375" style="68" customWidth="1"/>
    <col min="5643" max="5850" width="10.7109375" style="68" customWidth="1"/>
    <col min="5851" max="5888" width="10.7109375" style="68"/>
    <col min="5889" max="5889" width="36.7109375" style="68" bestFit="1" customWidth="1"/>
    <col min="5890" max="5890" width="1.42578125" style="68" customWidth="1"/>
    <col min="5891" max="5891" width="11.5703125" style="68" bestFit="1" customWidth="1"/>
    <col min="5892" max="5892" width="1.42578125" style="68" customWidth="1"/>
    <col min="5893" max="5893" width="11.7109375" style="68" bestFit="1" customWidth="1"/>
    <col min="5894" max="5894" width="1.7109375" style="68" customWidth="1"/>
    <col min="5895" max="5895" width="12" style="68" bestFit="1" customWidth="1"/>
    <col min="5896" max="5896" width="1.7109375" style="68" customWidth="1"/>
    <col min="5897" max="5897" width="12.7109375" style="68" bestFit="1" customWidth="1"/>
    <col min="5898" max="5898" width="1.7109375" style="68" customWidth="1"/>
    <col min="5899" max="6106" width="10.7109375" style="68" customWidth="1"/>
    <col min="6107" max="6144" width="10.7109375" style="68"/>
    <col min="6145" max="6145" width="36.7109375" style="68" bestFit="1" customWidth="1"/>
    <col min="6146" max="6146" width="1.42578125" style="68" customWidth="1"/>
    <col min="6147" max="6147" width="11.5703125" style="68" bestFit="1" customWidth="1"/>
    <col min="6148" max="6148" width="1.42578125" style="68" customWidth="1"/>
    <col min="6149" max="6149" width="11.7109375" style="68" bestFit="1" customWidth="1"/>
    <col min="6150" max="6150" width="1.7109375" style="68" customWidth="1"/>
    <col min="6151" max="6151" width="12" style="68" bestFit="1" customWidth="1"/>
    <col min="6152" max="6152" width="1.7109375" style="68" customWidth="1"/>
    <col min="6153" max="6153" width="12.7109375" style="68" bestFit="1" customWidth="1"/>
    <col min="6154" max="6154" width="1.7109375" style="68" customWidth="1"/>
    <col min="6155" max="6362" width="10.7109375" style="68" customWidth="1"/>
    <col min="6363" max="6400" width="10.7109375" style="68"/>
    <col min="6401" max="6401" width="36.7109375" style="68" bestFit="1" customWidth="1"/>
    <col min="6402" max="6402" width="1.42578125" style="68" customWidth="1"/>
    <col min="6403" max="6403" width="11.5703125" style="68" bestFit="1" customWidth="1"/>
    <col min="6404" max="6404" width="1.42578125" style="68" customWidth="1"/>
    <col min="6405" max="6405" width="11.7109375" style="68" bestFit="1" customWidth="1"/>
    <col min="6406" max="6406" width="1.7109375" style="68" customWidth="1"/>
    <col min="6407" max="6407" width="12" style="68" bestFit="1" customWidth="1"/>
    <col min="6408" max="6408" width="1.7109375" style="68" customWidth="1"/>
    <col min="6409" max="6409" width="12.7109375" style="68" bestFit="1" customWidth="1"/>
    <col min="6410" max="6410" width="1.7109375" style="68" customWidth="1"/>
    <col min="6411" max="6618" width="10.7109375" style="68" customWidth="1"/>
    <col min="6619" max="6656" width="10.7109375" style="68"/>
    <col min="6657" max="6657" width="36.7109375" style="68" bestFit="1" customWidth="1"/>
    <col min="6658" max="6658" width="1.42578125" style="68" customWidth="1"/>
    <col min="6659" max="6659" width="11.5703125" style="68" bestFit="1" customWidth="1"/>
    <col min="6660" max="6660" width="1.42578125" style="68" customWidth="1"/>
    <col min="6661" max="6661" width="11.7109375" style="68" bestFit="1" customWidth="1"/>
    <col min="6662" max="6662" width="1.7109375" style="68" customWidth="1"/>
    <col min="6663" max="6663" width="12" style="68" bestFit="1" customWidth="1"/>
    <col min="6664" max="6664" width="1.7109375" style="68" customWidth="1"/>
    <col min="6665" max="6665" width="12.7109375" style="68" bestFit="1" customWidth="1"/>
    <col min="6666" max="6666" width="1.7109375" style="68" customWidth="1"/>
    <col min="6667" max="6874" width="10.7109375" style="68" customWidth="1"/>
    <col min="6875" max="6912" width="10.7109375" style="68"/>
    <col min="6913" max="6913" width="36.7109375" style="68" bestFit="1" customWidth="1"/>
    <col min="6914" max="6914" width="1.42578125" style="68" customWidth="1"/>
    <col min="6915" max="6915" width="11.5703125" style="68" bestFit="1" customWidth="1"/>
    <col min="6916" max="6916" width="1.42578125" style="68" customWidth="1"/>
    <col min="6917" max="6917" width="11.7109375" style="68" bestFit="1" customWidth="1"/>
    <col min="6918" max="6918" width="1.7109375" style="68" customWidth="1"/>
    <col min="6919" max="6919" width="12" style="68" bestFit="1" customWidth="1"/>
    <col min="6920" max="6920" width="1.7109375" style="68" customWidth="1"/>
    <col min="6921" max="6921" width="12.7109375" style="68" bestFit="1" customWidth="1"/>
    <col min="6922" max="6922" width="1.7109375" style="68" customWidth="1"/>
    <col min="6923" max="7130" width="10.7109375" style="68" customWidth="1"/>
    <col min="7131" max="7168" width="10.7109375" style="68"/>
    <col min="7169" max="7169" width="36.7109375" style="68" bestFit="1" customWidth="1"/>
    <col min="7170" max="7170" width="1.42578125" style="68" customWidth="1"/>
    <col min="7171" max="7171" width="11.5703125" style="68" bestFit="1" customWidth="1"/>
    <col min="7172" max="7172" width="1.42578125" style="68" customWidth="1"/>
    <col min="7173" max="7173" width="11.7109375" style="68" bestFit="1" customWidth="1"/>
    <col min="7174" max="7174" width="1.7109375" style="68" customWidth="1"/>
    <col min="7175" max="7175" width="12" style="68" bestFit="1" customWidth="1"/>
    <col min="7176" max="7176" width="1.7109375" style="68" customWidth="1"/>
    <col min="7177" max="7177" width="12.7109375" style="68" bestFit="1" customWidth="1"/>
    <col min="7178" max="7178" width="1.7109375" style="68" customWidth="1"/>
    <col min="7179" max="7386" width="10.7109375" style="68" customWidth="1"/>
    <col min="7387" max="7424" width="10.7109375" style="68"/>
    <col min="7425" max="7425" width="36.7109375" style="68" bestFit="1" customWidth="1"/>
    <col min="7426" max="7426" width="1.42578125" style="68" customWidth="1"/>
    <col min="7427" max="7427" width="11.5703125" style="68" bestFit="1" customWidth="1"/>
    <col min="7428" max="7428" width="1.42578125" style="68" customWidth="1"/>
    <col min="7429" max="7429" width="11.7109375" style="68" bestFit="1" customWidth="1"/>
    <col min="7430" max="7430" width="1.7109375" style="68" customWidth="1"/>
    <col min="7431" max="7431" width="12" style="68" bestFit="1" customWidth="1"/>
    <col min="7432" max="7432" width="1.7109375" style="68" customWidth="1"/>
    <col min="7433" max="7433" width="12.7109375" style="68" bestFit="1" customWidth="1"/>
    <col min="7434" max="7434" width="1.7109375" style="68" customWidth="1"/>
    <col min="7435" max="7642" width="10.7109375" style="68" customWidth="1"/>
    <col min="7643" max="7680" width="10.7109375" style="68"/>
    <col min="7681" max="7681" width="36.7109375" style="68" bestFit="1" customWidth="1"/>
    <col min="7682" max="7682" width="1.42578125" style="68" customWidth="1"/>
    <col min="7683" max="7683" width="11.5703125" style="68" bestFit="1" customWidth="1"/>
    <col min="7684" max="7684" width="1.42578125" style="68" customWidth="1"/>
    <col min="7685" max="7685" width="11.7109375" style="68" bestFit="1" customWidth="1"/>
    <col min="7686" max="7686" width="1.7109375" style="68" customWidth="1"/>
    <col min="7687" max="7687" width="12" style="68" bestFit="1" customWidth="1"/>
    <col min="7688" max="7688" width="1.7109375" style="68" customWidth="1"/>
    <col min="7689" max="7689" width="12.7109375" style="68" bestFit="1" customWidth="1"/>
    <col min="7690" max="7690" width="1.7109375" style="68" customWidth="1"/>
    <col min="7691" max="7898" width="10.7109375" style="68" customWidth="1"/>
    <col min="7899" max="7936" width="10.7109375" style="68"/>
    <col min="7937" max="7937" width="36.7109375" style="68" bestFit="1" customWidth="1"/>
    <col min="7938" max="7938" width="1.42578125" style="68" customWidth="1"/>
    <col min="7939" max="7939" width="11.5703125" style="68" bestFit="1" customWidth="1"/>
    <col min="7940" max="7940" width="1.42578125" style="68" customWidth="1"/>
    <col min="7941" max="7941" width="11.7109375" style="68" bestFit="1" customWidth="1"/>
    <col min="7942" max="7942" width="1.7109375" style="68" customWidth="1"/>
    <col min="7943" max="7943" width="12" style="68" bestFit="1" customWidth="1"/>
    <col min="7944" max="7944" width="1.7109375" style="68" customWidth="1"/>
    <col min="7945" max="7945" width="12.7109375" style="68" bestFit="1" customWidth="1"/>
    <col min="7946" max="7946" width="1.7109375" style="68" customWidth="1"/>
    <col min="7947" max="8154" width="10.7109375" style="68" customWidth="1"/>
    <col min="8155" max="8192" width="10.7109375" style="68"/>
    <col min="8193" max="8193" width="36.7109375" style="68" bestFit="1" customWidth="1"/>
    <col min="8194" max="8194" width="1.42578125" style="68" customWidth="1"/>
    <col min="8195" max="8195" width="11.5703125" style="68" bestFit="1" customWidth="1"/>
    <col min="8196" max="8196" width="1.42578125" style="68" customWidth="1"/>
    <col min="8197" max="8197" width="11.7109375" style="68" bestFit="1" customWidth="1"/>
    <col min="8198" max="8198" width="1.7109375" style="68" customWidth="1"/>
    <col min="8199" max="8199" width="12" style="68" bestFit="1" customWidth="1"/>
    <col min="8200" max="8200" width="1.7109375" style="68" customWidth="1"/>
    <col min="8201" max="8201" width="12.7109375" style="68" bestFit="1" customWidth="1"/>
    <col min="8202" max="8202" width="1.7109375" style="68" customWidth="1"/>
    <col min="8203" max="8410" width="10.7109375" style="68" customWidth="1"/>
    <col min="8411" max="8448" width="10.7109375" style="68"/>
    <col min="8449" max="8449" width="36.7109375" style="68" bestFit="1" customWidth="1"/>
    <col min="8450" max="8450" width="1.42578125" style="68" customWidth="1"/>
    <col min="8451" max="8451" width="11.5703125" style="68" bestFit="1" customWidth="1"/>
    <col min="8452" max="8452" width="1.42578125" style="68" customWidth="1"/>
    <col min="8453" max="8453" width="11.7109375" style="68" bestFit="1" customWidth="1"/>
    <col min="8454" max="8454" width="1.7109375" style="68" customWidth="1"/>
    <col min="8455" max="8455" width="12" style="68" bestFit="1" customWidth="1"/>
    <col min="8456" max="8456" width="1.7109375" style="68" customWidth="1"/>
    <col min="8457" max="8457" width="12.7109375" style="68" bestFit="1" customWidth="1"/>
    <col min="8458" max="8458" width="1.7109375" style="68" customWidth="1"/>
    <col min="8459" max="8666" width="10.7109375" style="68" customWidth="1"/>
    <col min="8667" max="8704" width="10.7109375" style="68"/>
    <col min="8705" max="8705" width="36.7109375" style="68" bestFit="1" customWidth="1"/>
    <col min="8706" max="8706" width="1.42578125" style="68" customWidth="1"/>
    <col min="8707" max="8707" width="11.5703125" style="68" bestFit="1" customWidth="1"/>
    <col min="8708" max="8708" width="1.42578125" style="68" customWidth="1"/>
    <col min="8709" max="8709" width="11.7109375" style="68" bestFit="1" customWidth="1"/>
    <col min="8710" max="8710" width="1.7109375" style="68" customWidth="1"/>
    <col min="8711" max="8711" width="12" style="68" bestFit="1" customWidth="1"/>
    <col min="8712" max="8712" width="1.7109375" style="68" customWidth="1"/>
    <col min="8713" max="8713" width="12.7109375" style="68" bestFit="1" customWidth="1"/>
    <col min="8714" max="8714" width="1.7109375" style="68" customWidth="1"/>
    <col min="8715" max="8922" width="10.7109375" style="68" customWidth="1"/>
    <col min="8923" max="8960" width="10.7109375" style="68"/>
    <col min="8961" max="8961" width="36.7109375" style="68" bestFit="1" customWidth="1"/>
    <col min="8962" max="8962" width="1.42578125" style="68" customWidth="1"/>
    <col min="8963" max="8963" width="11.5703125" style="68" bestFit="1" customWidth="1"/>
    <col min="8964" max="8964" width="1.42578125" style="68" customWidth="1"/>
    <col min="8965" max="8965" width="11.7109375" style="68" bestFit="1" customWidth="1"/>
    <col min="8966" max="8966" width="1.7109375" style="68" customWidth="1"/>
    <col min="8967" max="8967" width="12" style="68" bestFit="1" customWidth="1"/>
    <col min="8968" max="8968" width="1.7109375" style="68" customWidth="1"/>
    <col min="8969" max="8969" width="12.7109375" style="68" bestFit="1" customWidth="1"/>
    <col min="8970" max="8970" width="1.7109375" style="68" customWidth="1"/>
    <col min="8971" max="9178" width="10.7109375" style="68" customWidth="1"/>
    <col min="9179" max="9216" width="10.7109375" style="68"/>
    <col min="9217" max="9217" width="36.7109375" style="68" bestFit="1" customWidth="1"/>
    <col min="9218" max="9218" width="1.42578125" style="68" customWidth="1"/>
    <col min="9219" max="9219" width="11.5703125" style="68" bestFit="1" customWidth="1"/>
    <col min="9220" max="9220" width="1.42578125" style="68" customWidth="1"/>
    <col min="9221" max="9221" width="11.7109375" style="68" bestFit="1" customWidth="1"/>
    <col min="9222" max="9222" width="1.7109375" style="68" customWidth="1"/>
    <col min="9223" max="9223" width="12" style="68" bestFit="1" customWidth="1"/>
    <col min="9224" max="9224" width="1.7109375" style="68" customWidth="1"/>
    <col min="9225" max="9225" width="12.7109375" style="68" bestFit="1" customWidth="1"/>
    <col min="9226" max="9226" width="1.7109375" style="68" customWidth="1"/>
    <col min="9227" max="9434" width="10.7109375" style="68" customWidth="1"/>
    <col min="9435" max="9472" width="10.7109375" style="68"/>
    <col min="9473" max="9473" width="36.7109375" style="68" bestFit="1" customWidth="1"/>
    <col min="9474" max="9474" width="1.42578125" style="68" customWidth="1"/>
    <col min="9475" max="9475" width="11.5703125" style="68" bestFit="1" customWidth="1"/>
    <col min="9476" max="9476" width="1.42578125" style="68" customWidth="1"/>
    <col min="9477" max="9477" width="11.7109375" style="68" bestFit="1" customWidth="1"/>
    <col min="9478" max="9478" width="1.7109375" style="68" customWidth="1"/>
    <col min="9479" max="9479" width="12" style="68" bestFit="1" customWidth="1"/>
    <col min="9480" max="9480" width="1.7109375" style="68" customWidth="1"/>
    <col min="9481" max="9481" width="12.7109375" style="68" bestFit="1" customWidth="1"/>
    <col min="9482" max="9482" width="1.7109375" style="68" customWidth="1"/>
    <col min="9483" max="9690" width="10.7109375" style="68" customWidth="1"/>
    <col min="9691" max="9728" width="10.7109375" style="68"/>
    <col min="9729" max="9729" width="36.7109375" style="68" bestFit="1" customWidth="1"/>
    <col min="9730" max="9730" width="1.42578125" style="68" customWidth="1"/>
    <col min="9731" max="9731" width="11.5703125" style="68" bestFit="1" customWidth="1"/>
    <col min="9732" max="9732" width="1.42578125" style="68" customWidth="1"/>
    <col min="9733" max="9733" width="11.7109375" style="68" bestFit="1" customWidth="1"/>
    <col min="9734" max="9734" width="1.7109375" style="68" customWidth="1"/>
    <col min="9735" max="9735" width="12" style="68" bestFit="1" customWidth="1"/>
    <col min="9736" max="9736" width="1.7109375" style="68" customWidth="1"/>
    <col min="9737" max="9737" width="12.7109375" style="68" bestFit="1" customWidth="1"/>
    <col min="9738" max="9738" width="1.7109375" style="68" customWidth="1"/>
    <col min="9739" max="9946" width="10.7109375" style="68" customWidth="1"/>
    <col min="9947" max="9984" width="10.7109375" style="68"/>
    <col min="9985" max="9985" width="36.7109375" style="68" bestFit="1" customWidth="1"/>
    <col min="9986" max="9986" width="1.42578125" style="68" customWidth="1"/>
    <col min="9987" max="9987" width="11.5703125" style="68" bestFit="1" customWidth="1"/>
    <col min="9988" max="9988" width="1.42578125" style="68" customWidth="1"/>
    <col min="9989" max="9989" width="11.7109375" style="68" bestFit="1" customWidth="1"/>
    <col min="9990" max="9990" width="1.7109375" style="68" customWidth="1"/>
    <col min="9991" max="9991" width="12" style="68" bestFit="1" customWidth="1"/>
    <col min="9992" max="9992" width="1.7109375" style="68" customWidth="1"/>
    <col min="9993" max="9993" width="12.7109375" style="68" bestFit="1" customWidth="1"/>
    <col min="9994" max="9994" width="1.7109375" style="68" customWidth="1"/>
    <col min="9995" max="10202" width="10.7109375" style="68" customWidth="1"/>
    <col min="10203" max="10240" width="10.7109375" style="68"/>
    <col min="10241" max="10241" width="36.7109375" style="68" bestFit="1" customWidth="1"/>
    <col min="10242" max="10242" width="1.42578125" style="68" customWidth="1"/>
    <col min="10243" max="10243" width="11.5703125" style="68" bestFit="1" customWidth="1"/>
    <col min="10244" max="10244" width="1.42578125" style="68" customWidth="1"/>
    <col min="10245" max="10245" width="11.7109375" style="68" bestFit="1" customWidth="1"/>
    <col min="10246" max="10246" width="1.7109375" style="68" customWidth="1"/>
    <col min="10247" max="10247" width="12" style="68" bestFit="1" customWidth="1"/>
    <col min="10248" max="10248" width="1.7109375" style="68" customWidth="1"/>
    <col min="10249" max="10249" width="12.7109375" style="68" bestFit="1" customWidth="1"/>
    <col min="10250" max="10250" width="1.7109375" style="68" customWidth="1"/>
    <col min="10251" max="10458" width="10.7109375" style="68" customWidth="1"/>
    <col min="10459" max="10496" width="10.7109375" style="68"/>
    <col min="10497" max="10497" width="36.7109375" style="68" bestFit="1" customWidth="1"/>
    <col min="10498" max="10498" width="1.42578125" style="68" customWidth="1"/>
    <col min="10499" max="10499" width="11.5703125" style="68" bestFit="1" customWidth="1"/>
    <col min="10500" max="10500" width="1.42578125" style="68" customWidth="1"/>
    <col min="10501" max="10501" width="11.7109375" style="68" bestFit="1" customWidth="1"/>
    <col min="10502" max="10502" width="1.7109375" style="68" customWidth="1"/>
    <col min="10503" max="10503" width="12" style="68" bestFit="1" customWidth="1"/>
    <col min="10504" max="10504" width="1.7109375" style="68" customWidth="1"/>
    <col min="10505" max="10505" width="12.7109375" style="68" bestFit="1" customWidth="1"/>
    <col min="10506" max="10506" width="1.7109375" style="68" customWidth="1"/>
    <col min="10507" max="10714" width="10.7109375" style="68" customWidth="1"/>
    <col min="10715" max="10752" width="10.7109375" style="68"/>
    <col min="10753" max="10753" width="36.7109375" style="68" bestFit="1" customWidth="1"/>
    <col min="10754" max="10754" width="1.42578125" style="68" customWidth="1"/>
    <col min="10755" max="10755" width="11.5703125" style="68" bestFit="1" customWidth="1"/>
    <col min="10756" max="10756" width="1.42578125" style="68" customWidth="1"/>
    <col min="10757" max="10757" width="11.7109375" style="68" bestFit="1" customWidth="1"/>
    <col min="10758" max="10758" width="1.7109375" style="68" customWidth="1"/>
    <col min="10759" max="10759" width="12" style="68" bestFit="1" customWidth="1"/>
    <col min="10760" max="10760" width="1.7109375" style="68" customWidth="1"/>
    <col min="10761" max="10761" width="12.7109375" style="68" bestFit="1" customWidth="1"/>
    <col min="10762" max="10762" width="1.7109375" style="68" customWidth="1"/>
    <col min="10763" max="10970" width="10.7109375" style="68" customWidth="1"/>
    <col min="10971" max="11008" width="10.7109375" style="68"/>
    <col min="11009" max="11009" width="36.7109375" style="68" bestFit="1" customWidth="1"/>
    <col min="11010" max="11010" width="1.42578125" style="68" customWidth="1"/>
    <col min="11011" max="11011" width="11.5703125" style="68" bestFit="1" customWidth="1"/>
    <col min="11012" max="11012" width="1.42578125" style="68" customWidth="1"/>
    <col min="11013" max="11013" width="11.7109375" style="68" bestFit="1" customWidth="1"/>
    <col min="11014" max="11014" width="1.7109375" style="68" customWidth="1"/>
    <col min="11015" max="11015" width="12" style="68" bestFit="1" customWidth="1"/>
    <col min="11016" max="11016" width="1.7109375" style="68" customWidth="1"/>
    <col min="11017" max="11017" width="12.7109375" style="68" bestFit="1" customWidth="1"/>
    <col min="11018" max="11018" width="1.7109375" style="68" customWidth="1"/>
    <col min="11019" max="11226" width="10.7109375" style="68" customWidth="1"/>
    <col min="11227" max="11264" width="10.7109375" style="68"/>
    <col min="11265" max="11265" width="36.7109375" style="68" bestFit="1" customWidth="1"/>
    <col min="11266" max="11266" width="1.42578125" style="68" customWidth="1"/>
    <col min="11267" max="11267" width="11.5703125" style="68" bestFit="1" customWidth="1"/>
    <col min="11268" max="11268" width="1.42578125" style="68" customWidth="1"/>
    <col min="11269" max="11269" width="11.7109375" style="68" bestFit="1" customWidth="1"/>
    <col min="11270" max="11270" width="1.7109375" style="68" customWidth="1"/>
    <col min="11271" max="11271" width="12" style="68" bestFit="1" customWidth="1"/>
    <col min="11272" max="11272" width="1.7109375" style="68" customWidth="1"/>
    <col min="11273" max="11273" width="12.7109375" style="68" bestFit="1" customWidth="1"/>
    <col min="11274" max="11274" width="1.7109375" style="68" customWidth="1"/>
    <col min="11275" max="11482" width="10.7109375" style="68" customWidth="1"/>
    <col min="11483" max="11520" width="10.7109375" style="68"/>
    <col min="11521" max="11521" width="36.7109375" style="68" bestFit="1" customWidth="1"/>
    <col min="11522" max="11522" width="1.42578125" style="68" customWidth="1"/>
    <col min="11523" max="11523" width="11.5703125" style="68" bestFit="1" customWidth="1"/>
    <col min="11524" max="11524" width="1.42578125" style="68" customWidth="1"/>
    <col min="11525" max="11525" width="11.7109375" style="68" bestFit="1" customWidth="1"/>
    <col min="11526" max="11526" width="1.7109375" style="68" customWidth="1"/>
    <col min="11527" max="11527" width="12" style="68" bestFit="1" customWidth="1"/>
    <col min="11528" max="11528" width="1.7109375" style="68" customWidth="1"/>
    <col min="11529" max="11529" width="12.7109375" style="68" bestFit="1" customWidth="1"/>
    <col min="11530" max="11530" width="1.7109375" style="68" customWidth="1"/>
    <col min="11531" max="11738" width="10.7109375" style="68" customWidth="1"/>
    <col min="11739" max="11776" width="10.7109375" style="68"/>
    <col min="11777" max="11777" width="36.7109375" style="68" bestFit="1" customWidth="1"/>
    <col min="11778" max="11778" width="1.42578125" style="68" customWidth="1"/>
    <col min="11779" max="11779" width="11.5703125" style="68" bestFit="1" customWidth="1"/>
    <col min="11780" max="11780" width="1.42578125" style="68" customWidth="1"/>
    <col min="11781" max="11781" width="11.7109375" style="68" bestFit="1" customWidth="1"/>
    <col min="11782" max="11782" width="1.7109375" style="68" customWidth="1"/>
    <col min="11783" max="11783" width="12" style="68" bestFit="1" customWidth="1"/>
    <col min="11784" max="11784" width="1.7109375" style="68" customWidth="1"/>
    <col min="11785" max="11785" width="12.7109375" style="68" bestFit="1" customWidth="1"/>
    <col min="11786" max="11786" width="1.7109375" style="68" customWidth="1"/>
    <col min="11787" max="11994" width="10.7109375" style="68" customWidth="1"/>
    <col min="11995" max="12032" width="10.7109375" style="68"/>
    <col min="12033" max="12033" width="36.7109375" style="68" bestFit="1" customWidth="1"/>
    <col min="12034" max="12034" width="1.42578125" style="68" customWidth="1"/>
    <col min="12035" max="12035" width="11.5703125" style="68" bestFit="1" customWidth="1"/>
    <col min="12036" max="12036" width="1.42578125" style="68" customWidth="1"/>
    <col min="12037" max="12037" width="11.7109375" style="68" bestFit="1" customWidth="1"/>
    <col min="12038" max="12038" width="1.7109375" style="68" customWidth="1"/>
    <col min="12039" max="12039" width="12" style="68" bestFit="1" customWidth="1"/>
    <col min="12040" max="12040" width="1.7109375" style="68" customWidth="1"/>
    <col min="12041" max="12041" width="12.7109375" style="68" bestFit="1" customWidth="1"/>
    <col min="12042" max="12042" width="1.7109375" style="68" customWidth="1"/>
    <col min="12043" max="12250" width="10.7109375" style="68" customWidth="1"/>
    <col min="12251" max="12288" width="10.7109375" style="68"/>
    <col min="12289" max="12289" width="36.7109375" style="68" bestFit="1" customWidth="1"/>
    <col min="12290" max="12290" width="1.42578125" style="68" customWidth="1"/>
    <col min="12291" max="12291" width="11.5703125" style="68" bestFit="1" customWidth="1"/>
    <col min="12292" max="12292" width="1.42578125" style="68" customWidth="1"/>
    <col min="12293" max="12293" width="11.7109375" style="68" bestFit="1" customWidth="1"/>
    <col min="12294" max="12294" width="1.7109375" style="68" customWidth="1"/>
    <col min="12295" max="12295" width="12" style="68" bestFit="1" customWidth="1"/>
    <col min="12296" max="12296" width="1.7109375" style="68" customWidth="1"/>
    <col min="12297" max="12297" width="12.7109375" style="68" bestFit="1" customWidth="1"/>
    <col min="12298" max="12298" width="1.7109375" style="68" customWidth="1"/>
    <col min="12299" max="12506" width="10.7109375" style="68" customWidth="1"/>
    <col min="12507" max="12544" width="10.7109375" style="68"/>
    <col min="12545" max="12545" width="36.7109375" style="68" bestFit="1" customWidth="1"/>
    <col min="12546" max="12546" width="1.42578125" style="68" customWidth="1"/>
    <col min="12547" max="12547" width="11.5703125" style="68" bestFit="1" customWidth="1"/>
    <col min="12548" max="12548" width="1.42578125" style="68" customWidth="1"/>
    <col min="12549" max="12549" width="11.7109375" style="68" bestFit="1" customWidth="1"/>
    <col min="12550" max="12550" width="1.7109375" style="68" customWidth="1"/>
    <col min="12551" max="12551" width="12" style="68" bestFit="1" customWidth="1"/>
    <col min="12552" max="12552" width="1.7109375" style="68" customWidth="1"/>
    <col min="12553" max="12553" width="12.7109375" style="68" bestFit="1" customWidth="1"/>
    <col min="12554" max="12554" width="1.7109375" style="68" customWidth="1"/>
    <col min="12555" max="12762" width="10.7109375" style="68" customWidth="1"/>
    <col min="12763" max="12800" width="10.7109375" style="68"/>
    <col min="12801" max="12801" width="36.7109375" style="68" bestFit="1" customWidth="1"/>
    <col min="12802" max="12802" width="1.42578125" style="68" customWidth="1"/>
    <col min="12803" max="12803" width="11.5703125" style="68" bestFit="1" customWidth="1"/>
    <col min="12804" max="12804" width="1.42578125" style="68" customWidth="1"/>
    <col min="12805" max="12805" width="11.7109375" style="68" bestFit="1" customWidth="1"/>
    <col min="12806" max="12806" width="1.7109375" style="68" customWidth="1"/>
    <col min="12807" max="12807" width="12" style="68" bestFit="1" customWidth="1"/>
    <col min="12808" max="12808" width="1.7109375" style="68" customWidth="1"/>
    <col min="12809" max="12809" width="12.7109375" style="68" bestFit="1" customWidth="1"/>
    <col min="12810" max="12810" width="1.7109375" style="68" customWidth="1"/>
    <col min="12811" max="13018" width="10.7109375" style="68" customWidth="1"/>
    <col min="13019" max="13056" width="10.7109375" style="68"/>
    <col min="13057" max="13057" width="36.7109375" style="68" bestFit="1" customWidth="1"/>
    <col min="13058" max="13058" width="1.42578125" style="68" customWidth="1"/>
    <col min="13059" max="13059" width="11.5703125" style="68" bestFit="1" customWidth="1"/>
    <col min="13060" max="13060" width="1.42578125" style="68" customWidth="1"/>
    <col min="13061" max="13061" width="11.7109375" style="68" bestFit="1" customWidth="1"/>
    <col min="13062" max="13062" width="1.7109375" style="68" customWidth="1"/>
    <col min="13063" max="13063" width="12" style="68" bestFit="1" customWidth="1"/>
    <col min="13064" max="13064" width="1.7109375" style="68" customWidth="1"/>
    <col min="13065" max="13065" width="12.7109375" style="68" bestFit="1" customWidth="1"/>
    <col min="13066" max="13066" width="1.7109375" style="68" customWidth="1"/>
    <col min="13067" max="13274" width="10.7109375" style="68" customWidth="1"/>
    <col min="13275" max="13312" width="10.7109375" style="68"/>
    <col min="13313" max="13313" width="36.7109375" style="68" bestFit="1" customWidth="1"/>
    <col min="13314" max="13314" width="1.42578125" style="68" customWidth="1"/>
    <col min="13315" max="13315" width="11.5703125" style="68" bestFit="1" customWidth="1"/>
    <col min="13316" max="13316" width="1.42578125" style="68" customWidth="1"/>
    <col min="13317" max="13317" width="11.7109375" style="68" bestFit="1" customWidth="1"/>
    <col min="13318" max="13318" width="1.7109375" style="68" customWidth="1"/>
    <col min="13319" max="13319" width="12" style="68" bestFit="1" customWidth="1"/>
    <col min="13320" max="13320" width="1.7109375" style="68" customWidth="1"/>
    <col min="13321" max="13321" width="12.7109375" style="68" bestFit="1" customWidth="1"/>
    <col min="13322" max="13322" width="1.7109375" style="68" customWidth="1"/>
    <col min="13323" max="13530" width="10.7109375" style="68" customWidth="1"/>
    <col min="13531" max="13568" width="10.7109375" style="68"/>
    <col min="13569" max="13569" width="36.7109375" style="68" bestFit="1" customWidth="1"/>
    <col min="13570" max="13570" width="1.42578125" style="68" customWidth="1"/>
    <col min="13571" max="13571" width="11.5703125" style="68" bestFit="1" customWidth="1"/>
    <col min="13572" max="13572" width="1.42578125" style="68" customWidth="1"/>
    <col min="13573" max="13573" width="11.7109375" style="68" bestFit="1" customWidth="1"/>
    <col min="13574" max="13574" width="1.7109375" style="68" customWidth="1"/>
    <col min="13575" max="13575" width="12" style="68" bestFit="1" customWidth="1"/>
    <col min="13576" max="13576" width="1.7109375" style="68" customWidth="1"/>
    <col min="13577" max="13577" width="12.7109375" style="68" bestFit="1" customWidth="1"/>
    <col min="13578" max="13578" width="1.7109375" style="68" customWidth="1"/>
    <col min="13579" max="13786" width="10.7109375" style="68" customWidth="1"/>
    <col min="13787" max="13824" width="10.7109375" style="68"/>
    <col min="13825" max="13825" width="36.7109375" style="68" bestFit="1" customWidth="1"/>
    <col min="13826" max="13826" width="1.42578125" style="68" customWidth="1"/>
    <col min="13827" max="13827" width="11.5703125" style="68" bestFit="1" customWidth="1"/>
    <col min="13828" max="13828" width="1.42578125" style="68" customWidth="1"/>
    <col min="13829" max="13829" width="11.7109375" style="68" bestFit="1" customWidth="1"/>
    <col min="13830" max="13830" width="1.7109375" style="68" customWidth="1"/>
    <col min="13831" max="13831" width="12" style="68" bestFit="1" customWidth="1"/>
    <col min="13832" max="13832" width="1.7109375" style="68" customWidth="1"/>
    <col min="13833" max="13833" width="12.7109375" style="68" bestFit="1" customWidth="1"/>
    <col min="13834" max="13834" width="1.7109375" style="68" customWidth="1"/>
    <col min="13835" max="14042" width="10.7109375" style="68" customWidth="1"/>
    <col min="14043" max="14080" width="10.7109375" style="68"/>
    <col min="14081" max="14081" width="36.7109375" style="68" bestFit="1" customWidth="1"/>
    <col min="14082" max="14082" width="1.42578125" style="68" customWidth="1"/>
    <col min="14083" max="14083" width="11.5703125" style="68" bestFit="1" customWidth="1"/>
    <col min="14084" max="14084" width="1.42578125" style="68" customWidth="1"/>
    <col min="14085" max="14085" width="11.7109375" style="68" bestFit="1" customWidth="1"/>
    <col min="14086" max="14086" width="1.7109375" style="68" customWidth="1"/>
    <col min="14087" max="14087" width="12" style="68" bestFit="1" customWidth="1"/>
    <col min="14088" max="14088" width="1.7109375" style="68" customWidth="1"/>
    <col min="14089" max="14089" width="12.7109375" style="68" bestFit="1" customWidth="1"/>
    <col min="14090" max="14090" width="1.7109375" style="68" customWidth="1"/>
    <col min="14091" max="14298" width="10.7109375" style="68" customWidth="1"/>
    <col min="14299" max="14336" width="10.7109375" style="68"/>
    <col min="14337" max="14337" width="36.7109375" style="68" bestFit="1" customWidth="1"/>
    <col min="14338" max="14338" width="1.42578125" style="68" customWidth="1"/>
    <col min="14339" max="14339" width="11.5703125" style="68" bestFit="1" customWidth="1"/>
    <col min="14340" max="14340" width="1.42578125" style="68" customWidth="1"/>
    <col min="14341" max="14341" width="11.7109375" style="68" bestFit="1" customWidth="1"/>
    <col min="14342" max="14342" width="1.7109375" style="68" customWidth="1"/>
    <col min="14343" max="14343" width="12" style="68" bestFit="1" customWidth="1"/>
    <col min="14344" max="14344" width="1.7109375" style="68" customWidth="1"/>
    <col min="14345" max="14345" width="12.7109375" style="68" bestFit="1" customWidth="1"/>
    <col min="14346" max="14346" width="1.7109375" style="68" customWidth="1"/>
    <col min="14347" max="14554" width="10.7109375" style="68" customWidth="1"/>
    <col min="14555" max="14592" width="10.7109375" style="68"/>
    <col min="14593" max="14593" width="36.7109375" style="68" bestFit="1" customWidth="1"/>
    <col min="14594" max="14594" width="1.42578125" style="68" customWidth="1"/>
    <col min="14595" max="14595" width="11.5703125" style="68" bestFit="1" customWidth="1"/>
    <col min="14596" max="14596" width="1.42578125" style="68" customWidth="1"/>
    <col min="14597" max="14597" width="11.7109375" style="68" bestFit="1" customWidth="1"/>
    <col min="14598" max="14598" width="1.7109375" style="68" customWidth="1"/>
    <col min="14599" max="14599" width="12" style="68" bestFit="1" customWidth="1"/>
    <col min="14600" max="14600" width="1.7109375" style="68" customWidth="1"/>
    <col min="14601" max="14601" width="12.7109375" style="68" bestFit="1" customWidth="1"/>
    <col min="14602" max="14602" width="1.7109375" style="68" customWidth="1"/>
    <col min="14603" max="14810" width="10.7109375" style="68" customWidth="1"/>
    <col min="14811" max="14848" width="10.7109375" style="68"/>
    <col min="14849" max="14849" width="36.7109375" style="68" bestFit="1" customWidth="1"/>
    <col min="14850" max="14850" width="1.42578125" style="68" customWidth="1"/>
    <col min="14851" max="14851" width="11.5703125" style="68" bestFit="1" customWidth="1"/>
    <col min="14852" max="14852" width="1.42578125" style="68" customWidth="1"/>
    <col min="14853" max="14853" width="11.7109375" style="68" bestFit="1" customWidth="1"/>
    <col min="14854" max="14854" width="1.7109375" style="68" customWidth="1"/>
    <col min="14855" max="14855" width="12" style="68" bestFit="1" customWidth="1"/>
    <col min="14856" max="14856" width="1.7109375" style="68" customWidth="1"/>
    <col min="14857" max="14857" width="12.7109375" style="68" bestFit="1" customWidth="1"/>
    <col min="14858" max="14858" width="1.7109375" style="68" customWidth="1"/>
    <col min="14859" max="15066" width="10.7109375" style="68" customWidth="1"/>
    <col min="15067" max="15104" width="10.7109375" style="68"/>
    <col min="15105" max="15105" width="36.7109375" style="68" bestFit="1" customWidth="1"/>
    <col min="15106" max="15106" width="1.42578125" style="68" customWidth="1"/>
    <col min="15107" max="15107" width="11.5703125" style="68" bestFit="1" customWidth="1"/>
    <col min="15108" max="15108" width="1.42578125" style="68" customWidth="1"/>
    <col min="15109" max="15109" width="11.7109375" style="68" bestFit="1" customWidth="1"/>
    <col min="15110" max="15110" width="1.7109375" style="68" customWidth="1"/>
    <col min="15111" max="15111" width="12" style="68" bestFit="1" customWidth="1"/>
    <col min="15112" max="15112" width="1.7109375" style="68" customWidth="1"/>
    <col min="15113" max="15113" width="12.7109375" style="68" bestFit="1" customWidth="1"/>
    <col min="15114" max="15114" width="1.7109375" style="68" customWidth="1"/>
    <col min="15115" max="15322" width="10.7109375" style="68" customWidth="1"/>
    <col min="15323" max="15360" width="10.7109375" style="68"/>
    <col min="15361" max="15361" width="36.7109375" style="68" bestFit="1" customWidth="1"/>
    <col min="15362" max="15362" width="1.42578125" style="68" customWidth="1"/>
    <col min="15363" max="15363" width="11.5703125" style="68" bestFit="1" customWidth="1"/>
    <col min="15364" max="15364" width="1.42578125" style="68" customWidth="1"/>
    <col min="15365" max="15365" width="11.7109375" style="68" bestFit="1" customWidth="1"/>
    <col min="15366" max="15366" width="1.7109375" style="68" customWidth="1"/>
    <col min="15367" max="15367" width="12" style="68" bestFit="1" customWidth="1"/>
    <col min="15368" max="15368" width="1.7109375" style="68" customWidth="1"/>
    <col min="15369" max="15369" width="12.7109375" style="68" bestFit="1" customWidth="1"/>
    <col min="15370" max="15370" width="1.7109375" style="68" customWidth="1"/>
    <col min="15371" max="15578" width="10.7109375" style="68" customWidth="1"/>
    <col min="15579" max="15616" width="10.7109375" style="68"/>
    <col min="15617" max="15617" width="36.7109375" style="68" bestFit="1" customWidth="1"/>
    <col min="15618" max="15618" width="1.42578125" style="68" customWidth="1"/>
    <col min="15619" max="15619" width="11.5703125" style="68" bestFit="1" customWidth="1"/>
    <col min="15620" max="15620" width="1.42578125" style="68" customWidth="1"/>
    <col min="15621" max="15621" width="11.7109375" style="68" bestFit="1" customWidth="1"/>
    <col min="15622" max="15622" width="1.7109375" style="68" customWidth="1"/>
    <col min="15623" max="15623" width="12" style="68" bestFit="1" customWidth="1"/>
    <col min="15624" max="15624" width="1.7109375" style="68" customWidth="1"/>
    <col min="15625" max="15625" width="12.7109375" style="68" bestFit="1" customWidth="1"/>
    <col min="15626" max="15626" width="1.7109375" style="68" customWidth="1"/>
    <col min="15627" max="15834" width="10.7109375" style="68" customWidth="1"/>
    <col min="15835" max="15872" width="10.7109375" style="68"/>
    <col min="15873" max="15873" width="36.7109375" style="68" bestFit="1" customWidth="1"/>
    <col min="15874" max="15874" width="1.42578125" style="68" customWidth="1"/>
    <col min="15875" max="15875" width="11.5703125" style="68" bestFit="1" customWidth="1"/>
    <col min="15876" max="15876" width="1.42578125" style="68" customWidth="1"/>
    <col min="15877" max="15877" width="11.7109375" style="68" bestFit="1" customWidth="1"/>
    <col min="15878" max="15878" width="1.7109375" style="68" customWidth="1"/>
    <col min="15879" max="15879" width="12" style="68" bestFit="1" customWidth="1"/>
    <col min="15880" max="15880" width="1.7109375" style="68" customWidth="1"/>
    <col min="15881" max="15881" width="12.7109375" style="68" bestFit="1" customWidth="1"/>
    <col min="15882" max="15882" width="1.7109375" style="68" customWidth="1"/>
    <col min="15883" max="16090" width="10.7109375" style="68" customWidth="1"/>
    <col min="16091" max="16128" width="10.7109375" style="68"/>
    <col min="16129" max="16129" width="36.7109375" style="68" bestFit="1" customWidth="1"/>
    <col min="16130" max="16130" width="1.42578125" style="68" customWidth="1"/>
    <col min="16131" max="16131" width="11.5703125" style="68" bestFit="1" customWidth="1"/>
    <col min="16132" max="16132" width="1.42578125" style="68" customWidth="1"/>
    <col min="16133" max="16133" width="11.7109375" style="68" bestFit="1" customWidth="1"/>
    <col min="16134" max="16134" width="1.7109375" style="68" customWidth="1"/>
    <col min="16135" max="16135" width="12" style="68" bestFit="1" customWidth="1"/>
    <col min="16136" max="16136" width="1.7109375" style="68" customWidth="1"/>
    <col min="16137" max="16137" width="12.7109375" style="68" bestFit="1" customWidth="1"/>
    <col min="16138" max="16138" width="1.7109375" style="68" customWidth="1"/>
    <col min="16139" max="16346" width="10.7109375" style="68" customWidth="1"/>
    <col min="16347" max="16384" width="10.7109375" style="68"/>
  </cols>
  <sheetData>
    <row r="1" spans="1:218" ht="15.75">
      <c r="A1" s="402" t="s">
        <v>0</v>
      </c>
      <c r="B1" s="402"/>
      <c r="C1" s="402"/>
      <c r="D1" s="402"/>
      <c r="E1" s="402"/>
      <c r="F1" s="402"/>
      <c r="G1" s="402"/>
      <c r="H1" s="402"/>
      <c r="I1" s="402"/>
    </row>
    <row r="2" spans="1:218" ht="15.75">
      <c r="A2" s="402" t="s">
        <v>47</v>
      </c>
      <c r="B2" s="402"/>
      <c r="C2" s="402"/>
      <c r="D2" s="402"/>
      <c r="E2" s="402"/>
      <c r="F2" s="402"/>
      <c r="G2" s="402"/>
      <c r="H2" s="402"/>
      <c r="I2" s="402"/>
    </row>
    <row r="3" spans="1:218" ht="15.75">
      <c r="A3" s="402" t="s">
        <v>48</v>
      </c>
      <c r="B3" s="402"/>
      <c r="C3" s="402"/>
      <c r="D3" s="402"/>
      <c r="E3" s="402"/>
      <c r="F3" s="402"/>
      <c r="G3" s="402"/>
      <c r="H3" s="402"/>
      <c r="I3" s="402"/>
    </row>
    <row r="4" spans="1:218" s="71" customFormat="1">
      <c r="A4" s="69"/>
      <c r="B4" s="69"/>
      <c r="C4" s="69"/>
      <c r="D4" s="69"/>
      <c r="E4" s="69"/>
      <c r="F4" s="69"/>
      <c r="G4" s="69"/>
      <c r="H4" s="69"/>
      <c r="I4" s="69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</row>
    <row r="5" spans="1:218" s="71" customFormat="1">
      <c r="A5" s="69"/>
      <c r="B5" s="69"/>
      <c r="C5" s="69"/>
      <c r="D5" s="69"/>
      <c r="E5" s="69"/>
      <c r="F5" s="69"/>
      <c r="G5" s="69"/>
      <c r="H5" s="69"/>
      <c r="I5" s="69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</row>
    <row r="6" spans="1:218">
      <c r="A6" s="72"/>
      <c r="B6" s="69"/>
      <c r="C6" s="69"/>
      <c r="D6" s="69"/>
      <c r="E6" s="69"/>
      <c r="F6" s="69"/>
      <c r="G6" s="69"/>
      <c r="H6" s="72"/>
      <c r="I6" s="72"/>
    </row>
    <row r="7" spans="1:218">
      <c r="B7" s="70"/>
      <c r="C7" s="73" t="s">
        <v>49</v>
      </c>
      <c r="D7" s="70"/>
      <c r="E7" s="73" t="s">
        <v>50</v>
      </c>
      <c r="F7" s="70"/>
      <c r="G7" s="73" t="s">
        <v>51</v>
      </c>
      <c r="H7" s="70"/>
      <c r="I7" s="74" t="s">
        <v>52</v>
      </c>
    </row>
    <row r="8" spans="1:218" ht="15">
      <c r="A8" s="70" t="s">
        <v>53</v>
      </c>
      <c r="B8" s="70"/>
      <c r="C8" s="75" t="s">
        <v>54</v>
      </c>
      <c r="D8" s="76"/>
      <c r="E8" s="75" t="s">
        <v>55</v>
      </c>
      <c r="F8" s="76"/>
      <c r="G8" s="75" t="s">
        <v>55</v>
      </c>
      <c r="H8" s="76"/>
      <c r="I8" s="77" t="s">
        <v>56</v>
      </c>
    </row>
    <row r="9" spans="1:218">
      <c r="B9" s="70"/>
      <c r="C9" s="78"/>
      <c r="D9" s="79"/>
      <c r="E9" s="78"/>
      <c r="F9" s="79"/>
      <c r="G9" s="78"/>
      <c r="H9" s="79"/>
      <c r="I9" s="80"/>
    </row>
    <row r="10" spans="1:218">
      <c r="A10" s="70" t="s">
        <v>57</v>
      </c>
      <c r="B10" s="70"/>
      <c r="C10" s="81">
        <v>0</v>
      </c>
      <c r="D10" s="82"/>
      <c r="E10" s="83">
        <v>1733711</v>
      </c>
      <c r="F10" s="82"/>
      <c r="G10" s="81">
        <f>+C81</f>
        <v>3168493</v>
      </c>
      <c r="H10" s="82"/>
      <c r="I10" s="81">
        <f>+G81</f>
        <v>750000.20000000019</v>
      </c>
    </row>
    <row r="11" spans="1:218">
      <c r="B11" s="70"/>
      <c r="C11" s="80"/>
      <c r="D11" s="79"/>
      <c r="E11" s="78"/>
      <c r="F11" s="79"/>
      <c r="G11" s="80"/>
      <c r="H11" s="79"/>
      <c r="I11" s="80"/>
    </row>
    <row r="12" spans="1:218">
      <c r="A12" s="84" t="s">
        <v>14</v>
      </c>
      <c r="B12" s="70"/>
      <c r="C12" s="80"/>
      <c r="D12" s="79"/>
      <c r="E12" s="78"/>
      <c r="F12" s="79"/>
      <c r="G12" s="80"/>
      <c r="H12" s="79"/>
      <c r="I12" s="80"/>
    </row>
    <row r="13" spans="1:218">
      <c r="A13" s="70" t="s">
        <v>58</v>
      </c>
      <c r="B13" s="70"/>
      <c r="C13" s="80">
        <v>5440240</v>
      </c>
      <c r="D13" s="79"/>
      <c r="E13" s="78">
        <v>5579704</v>
      </c>
      <c r="F13" s="79"/>
      <c r="G13" s="80">
        <v>5579704</v>
      </c>
      <c r="H13" s="79"/>
      <c r="I13" s="80">
        <f>+G13*1.02</f>
        <v>5691298.0800000001</v>
      </c>
    </row>
    <row r="14" spans="1:218">
      <c r="A14" s="70" t="s">
        <v>59</v>
      </c>
      <c r="B14" s="70"/>
      <c r="C14" s="80">
        <v>12</v>
      </c>
      <c r="D14" s="79"/>
      <c r="E14" s="78">
        <v>0</v>
      </c>
      <c r="F14" s="79"/>
      <c r="G14" s="80">
        <v>0</v>
      </c>
      <c r="H14" s="79"/>
      <c r="I14" s="80">
        <v>0</v>
      </c>
    </row>
    <row r="15" spans="1:218">
      <c r="A15" s="70" t="s">
        <v>60</v>
      </c>
      <c r="B15" s="70"/>
      <c r="C15" s="80">
        <v>0</v>
      </c>
      <c r="D15" s="79"/>
      <c r="E15" s="78">
        <v>0</v>
      </c>
      <c r="F15" s="79"/>
      <c r="G15" s="80">
        <v>0</v>
      </c>
      <c r="H15" s="79"/>
      <c r="I15" s="80">
        <v>0</v>
      </c>
    </row>
    <row r="16" spans="1:218">
      <c r="A16" s="70" t="s">
        <v>61</v>
      </c>
      <c r="B16" s="70"/>
      <c r="C16" s="80">
        <v>0</v>
      </c>
      <c r="D16" s="79"/>
      <c r="E16" s="78">
        <v>0</v>
      </c>
      <c r="F16" s="79"/>
      <c r="G16" s="80">
        <v>0</v>
      </c>
      <c r="H16" s="79"/>
      <c r="I16" s="80">
        <v>0</v>
      </c>
    </row>
    <row r="17" spans="1:9">
      <c r="B17" s="70"/>
      <c r="C17" s="80"/>
      <c r="D17" s="79"/>
      <c r="E17" s="78"/>
      <c r="F17" s="79"/>
      <c r="G17" s="80"/>
      <c r="H17" s="79"/>
      <c r="I17" s="80"/>
    </row>
    <row r="18" spans="1:9">
      <c r="B18" s="70"/>
      <c r="C18" s="85"/>
      <c r="D18" s="79"/>
      <c r="E18" s="86"/>
      <c r="F18" s="79"/>
      <c r="G18" s="85"/>
      <c r="H18" s="79"/>
      <c r="I18" s="85"/>
    </row>
    <row r="19" spans="1:9">
      <c r="A19" s="70" t="s">
        <v>62</v>
      </c>
      <c r="B19" s="70"/>
      <c r="C19" s="80">
        <f>SUM(C13:C18)</f>
        <v>5440252</v>
      </c>
      <c r="D19" s="79"/>
      <c r="E19" s="78">
        <f>SUM(E13:E18)</f>
        <v>5579704</v>
      </c>
      <c r="F19" s="79"/>
      <c r="G19" s="80">
        <f>SUM(G13:G18)</f>
        <v>5579704</v>
      </c>
      <c r="H19" s="79"/>
      <c r="I19" s="80">
        <f>SUM(I13:I18)</f>
        <v>5691298.0800000001</v>
      </c>
    </row>
    <row r="20" spans="1:9">
      <c r="B20" s="70"/>
      <c r="C20" s="80"/>
      <c r="D20" s="79"/>
      <c r="E20" s="78"/>
      <c r="F20" s="79"/>
      <c r="G20" s="80"/>
      <c r="H20" s="79"/>
      <c r="I20" s="80"/>
    </row>
    <row r="21" spans="1:9">
      <c r="A21" s="84" t="s">
        <v>63</v>
      </c>
      <c r="B21" s="70"/>
      <c r="C21" s="87"/>
      <c r="D21" s="88"/>
      <c r="E21" s="88"/>
      <c r="F21" s="88"/>
      <c r="G21" s="87"/>
      <c r="H21" s="88"/>
      <c r="I21" s="87"/>
    </row>
    <row r="22" spans="1:9">
      <c r="A22" s="89" t="s">
        <v>64</v>
      </c>
      <c r="B22" s="70"/>
      <c r="C22" s="87"/>
      <c r="D22" s="88"/>
      <c r="E22" s="88"/>
      <c r="F22" s="88"/>
      <c r="G22" s="87"/>
      <c r="H22" s="88"/>
      <c r="I22" s="87"/>
    </row>
    <row r="23" spans="1:9">
      <c r="A23" s="90" t="s">
        <v>65</v>
      </c>
      <c r="B23" s="70"/>
      <c r="C23" s="87">
        <f>'Gen Fund Detail'!B37</f>
        <v>258070</v>
      </c>
      <c r="D23" s="88">
        <f>'Gen Fund Detail'!C37</f>
        <v>0</v>
      </c>
      <c r="E23" s="88">
        <f>'Gen Fund Detail'!D37</f>
        <v>507477.6</v>
      </c>
      <c r="F23" s="88">
        <f>'Gen Fund Detail'!E37</f>
        <v>0</v>
      </c>
      <c r="G23" s="87">
        <f>'Gen Fund Detail'!F37</f>
        <v>488062.8</v>
      </c>
      <c r="H23" s="88">
        <f>'Gen Fund Detail'!G37</f>
        <v>0</v>
      </c>
      <c r="I23" s="87">
        <f>'Gen Fund Detail'!H37</f>
        <v>553735.72</v>
      </c>
    </row>
    <row r="24" spans="1:9">
      <c r="A24" s="70" t="s">
        <v>66</v>
      </c>
      <c r="B24" s="70"/>
      <c r="C24" s="87">
        <f>'Gen Fund Detail'!B42</f>
        <v>5376</v>
      </c>
      <c r="D24" s="88">
        <f>'Gen Fund Detail'!C42</f>
        <v>0</v>
      </c>
      <c r="E24" s="88">
        <f>'Gen Fund Detail'!D42</f>
        <v>7500</v>
      </c>
      <c r="F24" s="88">
        <f>'Gen Fund Detail'!E42</f>
        <v>0</v>
      </c>
      <c r="G24" s="87">
        <f>'Gen Fund Detail'!F42</f>
        <v>5000</v>
      </c>
      <c r="H24" s="88">
        <f>'Gen Fund Detail'!G42</f>
        <v>0</v>
      </c>
      <c r="I24" s="87">
        <f>'Gen Fund Detail'!H42</f>
        <v>10000</v>
      </c>
    </row>
    <row r="25" spans="1:9" s="67" customFormat="1">
      <c r="A25" s="70" t="s">
        <v>67</v>
      </c>
      <c r="B25" s="70"/>
      <c r="C25" s="87">
        <f>'Gen Fund Detail'!B65</f>
        <v>199880</v>
      </c>
      <c r="D25" s="88">
        <f>'Gen Fund Detail'!C65</f>
        <v>0</v>
      </c>
      <c r="E25" s="88">
        <f>'Gen Fund Detail'!D65</f>
        <v>275400</v>
      </c>
      <c r="F25" s="88">
        <f>'Gen Fund Detail'!E65</f>
        <v>0</v>
      </c>
      <c r="G25" s="87">
        <f>'Gen Fund Detail'!F65</f>
        <v>304222</v>
      </c>
      <c r="H25" s="88">
        <f>'Gen Fund Detail'!G65</f>
        <v>0</v>
      </c>
      <c r="I25" s="87">
        <f>'Gen Fund Detail'!H65</f>
        <v>322540</v>
      </c>
    </row>
    <row r="26" spans="1:9" s="67" customFormat="1">
      <c r="A26" s="70" t="s">
        <v>68</v>
      </c>
      <c r="B26" s="70"/>
      <c r="C26" s="87">
        <f>'Gen Fund Detail'!B69</f>
        <v>0</v>
      </c>
      <c r="D26" s="88">
        <f>'Gen Fund Detail'!C69</f>
        <v>0</v>
      </c>
      <c r="E26" s="88">
        <f>'Gen Fund Detail'!D69</f>
        <v>2000</v>
      </c>
      <c r="F26" s="88">
        <f>'Gen Fund Detail'!E69</f>
        <v>0</v>
      </c>
      <c r="G26" s="87">
        <f>'Gen Fund Detail'!F69</f>
        <v>2000</v>
      </c>
      <c r="H26" s="88">
        <f>'Gen Fund Detail'!G69</f>
        <v>0</v>
      </c>
      <c r="I26" s="87">
        <f>'Gen Fund Detail'!H69</f>
        <v>2000</v>
      </c>
    </row>
    <row r="27" spans="1:9" s="67" customFormat="1">
      <c r="A27" s="70" t="s">
        <v>69</v>
      </c>
      <c r="B27" s="70"/>
      <c r="C27" s="85">
        <f>'Gen Fund Detail'!B75</f>
        <v>0</v>
      </c>
      <c r="D27" s="79">
        <f>'Gen Fund Detail'!C75</f>
        <v>0</v>
      </c>
      <c r="E27" s="86">
        <f>'Gen Fund Detail'!D75</f>
        <v>175000</v>
      </c>
      <c r="F27" s="79">
        <f>'Gen Fund Detail'!E75</f>
        <v>0</v>
      </c>
      <c r="G27" s="85">
        <f>'Gen Fund Detail'!F75</f>
        <v>5000</v>
      </c>
      <c r="H27" s="79">
        <f>'Gen Fund Detail'!G75</f>
        <v>0</v>
      </c>
      <c r="I27" s="91">
        <f>'Gen Fund Detail'!H75</f>
        <v>175000</v>
      </c>
    </row>
    <row r="28" spans="1:9" s="67" customFormat="1">
      <c r="A28" s="70" t="s">
        <v>70</v>
      </c>
      <c r="B28" s="70"/>
      <c r="C28" s="85">
        <f>SUM(C23:C27)</f>
        <v>463326</v>
      </c>
      <c r="D28" s="79"/>
      <c r="E28" s="86">
        <f>SUM(E23:E27)</f>
        <v>967377.6</v>
      </c>
      <c r="F28" s="79"/>
      <c r="G28" s="85">
        <f>SUM(G23:G27)</f>
        <v>804284.8</v>
      </c>
      <c r="H28" s="79"/>
      <c r="I28" s="85">
        <f>SUM(I23:I27)</f>
        <v>1063275.72</v>
      </c>
    </row>
    <row r="29" spans="1:9" s="67" customFormat="1">
      <c r="A29" s="70"/>
      <c r="B29" s="70"/>
      <c r="C29" s="80"/>
      <c r="D29" s="79"/>
      <c r="E29" s="78"/>
      <c r="F29" s="79"/>
      <c r="G29" s="80"/>
      <c r="H29" s="79"/>
      <c r="I29" s="80"/>
    </row>
    <row r="30" spans="1:9" s="67" customFormat="1">
      <c r="A30" s="89" t="s">
        <v>71</v>
      </c>
      <c r="B30" s="70"/>
      <c r="C30" s="80"/>
      <c r="D30" s="79"/>
      <c r="E30" s="78"/>
      <c r="F30" s="79"/>
      <c r="G30" s="80"/>
      <c r="H30" s="79"/>
      <c r="I30" s="80"/>
    </row>
    <row r="31" spans="1:9" s="67" customFormat="1">
      <c r="A31" s="70" t="s">
        <v>72</v>
      </c>
      <c r="B31" s="70"/>
      <c r="C31" s="87">
        <v>0</v>
      </c>
      <c r="D31" s="88"/>
      <c r="E31" s="88">
        <v>0</v>
      </c>
      <c r="F31" s="88"/>
      <c r="G31" s="87">
        <v>0</v>
      </c>
      <c r="H31" s="88"/>
      <c r="I31" s="87">
        <v>0</v>
      </c>
    </row>
    <row r="32" spans="1:9" s="67" customFormat="1">
      <c r="A32" s="70" t="s">
        <v>73</v>
      </c>
      <c r="B32" s="70"/>
      <c r="C32" s="85">
        <v>0</v>
      </c>
      <c r="D32" s="79"/>
      <c r="E32" s="86">
        <v>0</v>
      </c>
      <c r="F32" s="79"/>
      <c r="G32" s="85">
        <v>0</v>
      </c>
      <c r="H32" s="79"/>
      <c r="I32" s="85">
        <v>0</v>
      </c>
    </row>
    <row r="33" spans="1:9" s="67" customFormat="1">
      <c r="A33" s="92" t="s">
        <v>74</v>
      </c>
      <c r="B33" s="70"/>
      <c r="C33" s="80">
        <f>SUM(C31:C32)</f>
        <v>0</v>
      </c>
      <c r="D33" s="79"/>
      <c r="E33" s="78">
        <f>SUM(E31:E32)</f>
        <v>0</v>
      </c>
      <c r="F33" s="79"/>
      <c r="G33" s="80">
        <f>SUM(G31:G32)</f>
        <v>0</v>
      </c>
      <c r="H33" s="79"/>
      <c r="I33" s="80">
        <f>SUM(I31:I32)</f>
        <v>0</v>
      </c>
    </row>
    <row r="34" spans="1:9" s="67" customFormat="1">
      <c r="A34" s="93"/>
      <c r="B34" s="70"/>
      <c r="C34" s="80"/>
      <c r="D34" s="79"/>
      <c r="E34" s="78"/>
      <c r="F34" s="79"/>
      <c r="G34" s="80"/>
      <c r="H34" s="79"/>
      <c r="I34" s="80"/>
    </row>
    <row r="35" spans="1:9" s="67" customFormat="1">
      <c r="A35" s="92" t="s">
        <v>75</v>
      </c>
      <c r="B35" s="70"/>
      <c r="C35" s="85">
        <f>+C28+C33</f>
        <v>463326</v>
      </c>
      <c r="D35" s="79"/>
      <c r="E35" s="86">
        <f>+E28+E33</f>
        <v>967377.6</v>
      </c>
      <c r="F35" s="79"/>
      <c r="G35" s="85">
        <f>+G28+G33</f>
        <v>804284.8</v>
      </c>
      <c r="H35" s="79"/>
      <c r="I35" s="85">
        <f>+I28+I33</f>
        <v>1063275.72</v>
      </c>
    </row>
    <row r="36" spans="1:9" s="67" customFormat="1">
      <c r="A36" s="92"/>
      <c r="B36" s="92"/>
      <c r="C36" s="80"/>
      <c r="D36" s="94"/>
      <c r="E36" s="80"/>
      <c r="F36" s="94"/>
      <c r="G36" s="80"/>
      <c r="H36" s="94"/>
      <c r="I36" s="80"/>
    </row>
    <row r="37" spans="1:9" s="67" customFormat="1">
      <c r="A37" s="70" t="s">
        <v>76</v>
      </c>
      <c r="B37" s="70"/>
      <c r="C37" s="87"/>
      <c r="D37" s="88"/>
      <c r="E37" s="88"/>
      <c r="F37" s="88"/>
      <c r="G37" s="87"/>
      <c r="H37" s="88"/>
      <c r="I37" s="87"/>
    </row>
    <row r="38" spans="1:9" s="67" customFormat="1">
      <c r="A38" s="70" t="s">
        <v>77</v>
      </c>
      <c r="B38" s="70"/>
      <c r="C38" s="80">
        <f>+C19-C35</f>
        <v>4976926</v>
      </c>
      <c r="D38" s="79"/>
      <c r="E38" s="78">
        <f>+E19-E35</f>
        <v>4612326.4000000004</v>
      </c>
      <c r="F38" s="79"/>
      <c r="G38" s="80">
        <f>+G19-G35</f>
        <v>4775419.2</v>
      </c>
      <c r="H38" s="79"/>
      <c r="I38" s="80">
        <f>+I19-I35</f>
        <v>4628022.3600000003</v>
      </c>
    </row>
    <row r="39" spans="1:9" s="67" customFormat="1">
      <c r="A39" s="70"/>
      <c r="B39" s="70"/>
      <c r="C39" s="80"/>
      <c r="D39" s="79"/>
      <c r="E39" s="78"/>
      <c r="F39" s="79"/>
      <c r="G39" s="80"/>
      <c r="H39" s="79"/>
      <c r="I39" s="80"/>
    </row>
    <row r="40" spans="1:9" s="67" customFormat="1">
      <c r="A40" s="95" t="s">
        <v>78</v>
      </c>
      <c r="B40" s="70"/>
      <c r="C40" s="80"/>
      <c r="D40" s="79"/>
      <c r="E40" s="78"/>
      <c r="F40" s="79"/>
      <c r="G40" s="80"/>
      <c r="H40" s="79"/>
      <c r="I40" s="96"/>
    </row>
    <row r="41" spans="1:9" s="67" customFormat="1" ht="13.5" thickBot="1">
      <c r="A41" s="68"/>
      <c r="B41" s="70"/>
      <c r="C41" s="97" t="s">
        <v>79</v>
      </c>
      <c r="D41" s="79"/>
      <c r="E41" s="78"/>
      <c r="F41" s="79"/>
      <c r="G41" s="80"/>
      <c r="H41" s="79"/>
      <c r="I41" s="98" t="s">
        <v>80</v>
      </c>
    </row>
    <row r="42" spans="1:9" s="67" customFormat="1">
      <c r="A42" s="70" t="s">
        <v>81</v>
      </c>
      <c r="B42" s="70"/>
      <c r="C42" s="87">
        <f>61600000+2299934</f>
        <v>63899934</v>
      </c>
      <c r="D42" s="88"/>
      <c r="E42" s="88">
        <v>0</v>
      </c>
      <c r="F42" s="88"/>
      <c r="G42" s="87">
        <v>0</v>
      </c>
      <c r="H42" s="88"/>
      <c r="I42" s="87">
        <f>170313694+112312373+82339588</f>
        <v>364965655</v>
      </c>
    </row>
    <row r="43" spans="1:9" s="67" customFormat="1">
      <c r="A43" s="70" t="s">
        <v>82</v>
      </c>
      <c r="B43" s="70"/>
      <c r="C43" s="87">
        <v>-1161714</v>
      </c>
      <c r="D43" s="88"/>
      <c r="E43" s="88">
        <v>0</v>
      </c>
      <c r="F43" s="88"/>
      <c r="G43" s="87">
        <v>0</v>
      </c>
      <c r="H43" s="88"/>
      <c r="I43" s="87">
        <f>-1552894-1015002-810046-3</f>
        <v>-3377945</v>
      </c>
    </row>
    <row r="44" spans="1:9" s="67" customFormat="1">
      <c r="A44" s="70" t="s">
        <v>83</v>
      </c>
      <c r="B44" s="70"/>
      <c r="C44" s="99" t="s">
        <v>84</v>
      </c>
      <c r="D44" s="88"/>
      <c r="E44" s="88">
        <v>0</v>
      </c>
      <c r="F44" s="88"/>
      <c r="G44" s="99">
        <v>0</v>
      </c>
      <c r="H44" s="88"/>
      <c r="I44" s="99" t="s">
        <v>84</v>
      </c>
    </row>
    <row r="45" spans="1:9" s="67" customFormat="1">
      <c r="A45" s="70" t="s">
        <v>85</v>
      </c>
      <c r="B45" s="70"/>
      <c r="C45" s="85">
        <v>-10786349</v>
      </c>
      <c r="D45" s="79"/>
      <c r="E45" s="86">
        <v>0</v>
      </c>
      <c r="F45" s="79"/>
      <c r="G45" s="85">
        <v>0</v>
      </c>
      <c r="H45" s="79"/>
      <c r="I45" s="85">
        <v>0</v>
      </c>
    </row>
    <row r="46" spans="1:9" s="67" customFormat="1">
      <c r="A46" s="70" t="s">
        <v>86</v>
      </c>
      <c r="B46" s="70"/>
      <c r="C46" s="87">
        <f>SUM(C42:C45)</f>
        <v>51951871</v>
      </c>
      <c r="D46" s="88"/>
      <c r="E46" s="78">
        <f>SUM(E42:E45)</f>
        <v>0</v>
      </c>
      <c r="F46" s="88"/>
      <c r="G46" s="78">
        <f>SUM(G42:G45)</f>
        <v>0</v>
      </c>
      <c r="H46" s="88"/>
      <c r="I46" s="87">
        <f>SUM(I42:I45)</f>
        <v>361587710</v>
      </c>
    </row>
    <row r="47" spans="1:9" s="67" customFormat="1">
      <c r="A47" s="70"/>
      <c r="B47" s="70"/>
      <c r="C47" s="87"/>
      <c r="D47" s="88"/>
      <c r="E47" s="78"/>
      <c r="F47" s="88"/>
      <c r="G47" s="78"/>
      <c r="H47" s="88"/>
      <c r="I47" s="87"/>
    </row>
    <row r="48" spans="1:9" s="67" customFormat="1">
      <c r="A48" s="70"/>
      <c r="B48" s="70"/>
      <c r="C48" s="87"/>
      <c r="D48" s="88"/>
      <c r="E48" s="78"/>
      <c r="F48" s="88"/>
      <c r="G48" s="78"/>
      <c r="H48" s="88"/>
      <c r="I48" s="87"/>
    </row>
    <row r="49" spans="1:9" s="67" customFormat="1">
      <c r="A49" s="70"/>
      <c r="B49" s="70"/>
      <c r="C49" s="87"/>
      <c r="D49" s="88"/>
      <c r="E49" s="78"/>
      <c r="F49" s="88"/>
      <c r="G49" s="78"/>
      <c r="H49" s="88"/>
      <c r="I49" s="87"/>
    </row>
    <row r="50" spans="1:9" s="67" customFormat="1">
      <c r="A50" s="70"/>
      <c r="B50" s="70"/>
      <c r="C50" s="87"/>
      <c r="D50" s="88"/>
      <c r="E50" s="78"/>
      <c r="F50" s="88"/>
      <c r="G50" s="78"/>
      <c r="H50" s="88"/>
      <c r="I50" s="87"/>
    </row>
    <row r="51" spans="1:9" s="67" customFormat="1">
      <c r="A51" s="70"/>
      <c r="B51" s="70"/>
      <c r="C51" s="87"/>
      <c r="D51" s="88"/>
      <c r="E51" s="78"/>
      <c r="F51" s="88"/>
      <c r="G51" s="78"/>
      <c r="H51" s="88"/>
      <c r="I51" s="87"/>
    </row>
    <row r="52" spans="1:9" s="67" customFormat="1">
      <c r="A52" s="70"/>
      <c r="B52" s="70"/>
      <c r="C52" s="87"/>
      <c r="D52" s="88"/>
      <c r="E52" s="78"/>
      <c r="F52" s="88"/>
      <c r="G52" s="78"/>
      <c r="H52" s="88"/>
      <c r="I52" s="87"/>
    </row>
    <row r="53" spans="1:9" s="67" customFormat="1">
      <c r="A53" s="70"/>
      <c r="B53" s="70"/>
      <c r="C53" s="87"/>
      <c r="D53" s="88"/>
      <c r="E53" s="78"/>
      <c r="F53" s="88"/>
      <c r="G53" s="78"/>
      <c r="H53" s="88"/>
      <c r="I53" s="87"/>
    </row>
    <row r="54" spans="1:9" s="67" customFormat="1">
      <c r="A54" s="70"/>
      <c r="B54" s="70"/>
      <c r="C54" s="87"/>
      <c r="D54" s="88"/>
      <c r="E54" s="78"/>
      <c r="F54" s="88"/>
      <c r="G54" s="78"/>
      <c r="H54" s="88"/>
      <c r="I54" s="87"/>
    </row>
    <row r="55" spans="1:9" s="67" customFormat="1">
      <c r="A55" s="70"/>
      <c r="B55" s="70"/>
      <c r="C55" s="87"/>
      <c r="D55" s="88"/>
      <c r="E55" s="78"/>
      <c r="F55" s="88"/>
      <c r="G55" s="78"/>
      <c r="H55" s="88"/>
      <c r="I55" s="87"/>
    </row>
    <row r="56" spans="1:9" s="67" customFormat="1">
      <c r="A56" s="70"/>
      <c r="B56" s="70"/>
      <c r="C56" s="87"/>
      <c r="D56" s="88"/>
      <c r="E56" s="78"/>
      <c r="F56" s="88"/>
      <c r="G56" s="78"/>
      <c r="H56" s="88"/>
      <c r="I56" s="87"/>
    </row>
    <row r="57" spans="1:9" s="67" customFormat="1">
      <c r="A57" s="70"/>
      <c r="B57" s="70"/>
      <c r="C57" s="87"/>
      <c r="D57" s="88"/>
      <c r="E57" s="78"/>
      <c r="F57" s="88"/>
      <c r="G57" s="78"/>
      <c r="H57" s="88"/>
      <c r="I57" s="87"/>
    </row>
    <row r="58" spans="1:9" s="67" customFormat="1">
      <c r="A58" s="70"/>
      <c r="B58" s="70"/>
      <c r="C58" s="87"/>
      <c r="D58" s="88"/>
      <c r="E58" s="78"/>
      <c r="F58" s="88"/>
      <c r="G58" s="78"/>
      <c r="H58" s="88"/>
      <c r="I58" s="87"/>
    </row>
    <row r="59" spans="1:9" s="67" customFormat="1">
      <c r="A59" s="70"/>
      <c r="B59" s="70"/>
      <c r="C59" s="87"/>
      <c r="D59" s="88"/>
      <c r="E59" s="78"/>
      <c r="F59" s="88"/>
      <c r="G59" s="87"/>
      <c r="H59" s="88"/>
      <c r="I59" s="87"/>
    </row>
    <row r="60" spans="1:9" s="67" customFormat="1">
      <c r="A60" s="70" t="s">
        <v>87</v>
      </c>
      <c r="B60" s="70"/>
      <c r="C60" s="80"/>
      <c r="D60" s="79"/>
      <c r="E60" s="78"/>
      <c r="F60" s="79"/>
      <c r="G60" s="80"/>
      <c r="H60" s="79"/>
      <c r="I60" s="80"/>
    </row>
    <row r="61" spans="1:9" s="67" customFormat="1">
      <c r="A61" s="70" t="s">
        <v>88</v>
      </c>
      <c r="B61" s="70"/>
      <c r="C61" s="80">
        <v>150000</v>
      </c>
      <c r="D61" s="79"/>
      <c r="E61" s="78">
        <v>0</v>
      </c>
      <c r="F61" s="79"/>
      <c r="G61" s="80">
        <v>0</v>
      </c>
      <c r="H61" s="79"/>
      <c r="I61" s="80">
        <v>0</v>
      </c>
    </row>
    <row r="62" spans="1:9" s="67" customFormat="1">
      <c r="A62" s="70" t="s">
        <v>89</v>
      </c>
      <c r="B62" s="70"/>
      <c r="C62" s="80">
        <v>-1780165</v>
      </c>
      <c r="D62" s="79"/>
      <c r="E62" s="78">
        <v>0</v>
      </c>
      <c r="F62" s="79"/>
      <c r="G62" s="80">
        <v>0</v>
      </c>
      <c r="H62" s="79"/>
      <c r="I62" s="80">
        <v>0</v>
      </c>
    </row>
    <row r="63" spans="1:9" s="67" customFormat="1">
      <c r="A63" s="70" t="s">
        <v>90</v>
      </c>
      <c r="B63" s="70"/>
      <c r="C63" s="80">
        <f>-(1135000/12)-(1383990/6)</f>
        <v>-325248.33333333331</v>
      </c>
      <c r="D63" s="79"/>
      <c r="E63" s="78">
        <v>-3981899</v>
      </c>
      <c r="F63" s="79"/>
      <c r="G63" s="80">
        <v>-3981899</v>
      </c>
      <c r="H63" s="79"/>
      <c r="I63" s="80">
        <v>-3975829</v>
      </c>
    </row>
    <row r="64" spans="1:9" s="67" customFormat="1">
      <c r="A64" s="70" t="s">
        <v>91</v>
      </c>
      <c r="B64" s="70"/>
      <c r="C64" s="80">
        <v>0</v>
      </c>
      <c r="D64" s="79"/>
      <c r="E64" s="78">
        <v>0</v>
      </c>
      <c r="F64" s="79"/>
      <c r="G64" s="80">
        <v>0</v>
      </c>
      <c r="H64" s="79"/>
      <c r="I64" s="80">
        <f>-23507604-19792875-23612572</f>
        <v>-66913051</v>
      </c>
    </row>
    <row r="65" spans="1:9" s="67" customFormat="1">
      <c r="A65" s="70" t="s">
        <v>92</v>
      </c>
      <c r="B65" s="70"/>
      <c r="C65" s="80">
        <v>0</v>
      </c>
      <c r="D65" s="79"/>
      <c r="E65" s="78">
        <v>0</v>
      </c>
      <c r="F65" s="79"/>
      <c r="G65" s="80">
        <v>0</v>
      </c>
      <c r="H65" s="79"/>
      <c r="I65" s="80">
        <v>0</v>
      </c>
    </row>
    <row r="66" spans="1:9" s="67" customFormat="1">
      <c r="A66" s="70" t="s">
        <v>93</v>
      </c>
      <c r="B66" s="70"/>
      <c r="C66" s="80">
        <v>0</v>
      </c>
      <c r="D66" s="79"/>
      <c r="E66" s="78">
        <v>0</v>
      </c>
      <c r="F66" s="79"/>
      <c r="G66" s="80">
        <v>0</v>
      </c>
      <c r="H66" s="79"/>
      <c r="I66" s="80">
        <v>0</v>
      </c>
    </row>
    <row r="67" spans="1:9" s="67" customFormat="1">
      <c r="A67" s="70" t="s">
        <v>94</v>
      </c>
      <c r="B67" s="70"/>
      <c r="C67" s="80">
        <v>0</v>
      </c>
      <c r="D67" s="79"/>
      <c r="E67" s="78">
        <v>0</v>
      </c>
      <c r="F67" s="79"/>
      <c r="G67" s="80">
        <v>0</v>
      </c>
      <c r="H67" s="79"/>
      <c r="I67" s="80">
        <v>-7975541</v>
      </c>
    </row>
    <row r="68" spans="1:9" s="67" customFormat="1">
      <c r="A68" s="70" t="s">
        <v>95</v>
      </c>
      <c r="B68" s="70"/>
      <c r="C68" s="80">
        <v>-51951871</v>
      </c>
      <c r="D68" s="79"/>
      <c r="E68" s="78">
        <v>0</v>
      </c>
      <c r="F68" s="79"/>
      <c r="G68" s="80">
        <v>0</v>
      </c>
      <c r="H68" s="79"/>
      <c r="I68" s="80">
        <v>0</v>
      </c>
    </row>
    <row r="69" spans="1:9" s="67" customFormat="1">
      <c r="A69" s="70" t="s">
        <v>96</v>
      </c>
      <c r="B69" s="70"/>
      <c r="C69" s="80">
        <v>0</v>
      </c>
      <c r="D69" s="79"/>
      <c r="E69" s="78">
        <v>0</v>
      </c>
      <c r="F69" s="79"/>
      <c r="G69" s="80">
        <v>0</v>
      </c>
      <c r="H69" s="79"/>
      <c r="I69" s="80">
        <f>-145253196-91504498+2</f>
        <v>-236757692</v>
      </c>
    </row>
    <row r="70" spans="1:9" s="67" customFormat="1">
      <c r="A70" s="70" t="s">
        <v>97</v>
      </c>
      <c r="B70" s="70"/>
      <c r="C70" s="80">
        <v>0</v>
      </c>
      <c r="D70" s="79"/>
      <c r="E70" s="78">
        <v>0</v>
      </c>
      <c r="F70" s="79"/>
      <c r="G70" s="80">
        <v>0</v>
      </c>
      <c r="H70" s="79"/>
      <c r="I70" s="80">
        <v>0</v>
      </c>
    </row>
    <row r="71" spans="1:9" s="67" customFormat="1">
      <c r="A71" s="70" t="s">
        <v>98</v>
      </c>
      <c r="B71" s="70"/>
      <c r="C71" s="80">
        <v>0</v>
      </c>
      <c r="D71" s="79"/>
      <c r="E71" s="78">
        <v>0</v>
      </c>
      <c r="F71" s="79"/>
      <c r="G71" s="80">
        <v>0</v>
      </c>
      <c r="H71" s="79"/>
      <c r="I71" s="80">
        <v>-49941429</v>
      </c>
    </row>
    <row r="72" spans="1:9" s="67" customFormat="1">
      <c r="A72" s="70" t="s">
        <v>99</v>
      </c>
      <c r="B72" s="70"/>
      <c r="C72" s="80">
        <v>0</v>
      </c>
      <c r="D72" s="79"/>
      <c r="E72" s="78">
        <v>-1614138</v>
      </c>
      <c r="F72" s="79"/>
      <c r="G72" s="80">
        <f>-3042114+101-170000</f>
        <v>-3212013</v>
      </c>
      <c r="H72" s="79"/>
      <c r="I72" s="80">
        <v>-652191</v>
      </c>
    </row>
    <row r="73" spans="1:9" s="67" customFormat="1">
      <c r="A73" s="70" t="s">
        <v>100</v>
      </c>
      <c r="B73" s="70"/>
      <c r="C73" s="85">
        <v>0</v>
      </c>
      <c r="D73" s="79"/>
      <c r="E73" s="85">
        <v>0</v>
      </c>
      <c r="F73" s="79"/>
      <c r="G73" s="85">
        <v>0</v>
      </c>
      <c r="H73" s="79"/>
      <c r="I73" s="85">
        <v>0</v>
      </c>
    </row>
    <row r="74" spans="1:9" s="67" customFormat="1">
      <c r="A74" s="70" t="s">
        <v>101</v>
      </c>
      <c r="B74" s="70"/>
      <c r="C74" s="85">
        <f>SUM(C61:C73)</f>
        <v>-53907284.333333336</v>
      </c>
      <c r="D74" s="79"/>
      <c r="E74" s="85">
        <f>SUM(E61:E73)</f>
        <v>-5596037</v>
      </c>
      <c r="F74" s="79"/>
      <c r="G74" s="85">
        <f>SUM(G61:G73)</f>
        <v>-7193912</v>
      </c>
      <c r="H74" s="79"/>
      <c r="I74" s="85">
        <f>SUM(I61:I73)</f>
        <v>-366215733</v>
      </c>
    </row>
    <row r="75" spans="1:9" s="67" customFormat="1">
      <c r="A75" s="70"/>
      <c r="B75" s="70"/>
      <c r="C75" s="80"/>
      <c r="D75" s="79"/>
      <c r="E75" s="78"/>
      <c r="F75" s="79"/>
      <c r="G75" s="80"/>
      <c r="H75" s="79"/>
      <c r="I75" s="80"/>
    </row>
    <row r="76" spans="1:9" s="67" customFormat="1">
      <c r="A76" s="70" t="s">
        <v>102</v>
      </c>
      <c r="B76" s="70"/>
      <c r="C76" s="80">
        <f>+C46+C74</f>
        <v>-1955413.3333333358</v>
      </c>
      <c r="D76" s="79"/>
      <c r="E76" s="78">
        <f>+E46+E74</f>
        <v>-5596037</v>
      </c>
      <c r="F76" s="79"/>
      <c r="G76" s="80">
        <f>+G46+G74</f>
        <v>-7193912</v>
      </c>
      <c r="H76" s="79"/>
      <c r="I76" s="80">
        <f>+I46+I74</f>
        <v>-4628023</v>
      </c>
    </row>
    <row r="77" spans="1:9" s="67" customFormat="1">
      <c r="A77" s="70"/>
      <c r="B77" s="70"/>
      <c r="C77" s="80"/>
      <c r="D77" s="79"/>
      <c r="E77" s="78"/>
      <c r="F77" s="79"/>
      <c r="G77" s="80"/>
      <c r="H77" s="79"/>
      <c r="I77" s="80"/>
    </row>
    <row r="78" spans="1:9" s="67" customFormat="1">
      <c r="A78" s="70" t="s">
        <v>103</v>
      </c>
      <c r="B78" s="70"/>
      <c r="C78" s="80"/>
      <c r="D78" s="79"/>
      <c r="E78" s="78"/>
      <c r="F78" s="79"/>
      <c r="G78" s="80"/>
      <c r="H78" s="79"/>
      <c r="I78" s="80"/>
    </row>
    <row r="79" spans="1:9" s="67" customFormat="1">
      <c r="A79" s="70" t="s">
        <v>77</v>
      </c>
      <c r="B79" s="70"/>
      <c r="C79" s="80">
        <f>+C38+C76</f>
        <v>3021512.6666666642</v>
      </c>
      <c r="D79" s="79"/>
      <c r="E79" s="80">
        <f>+E38+E76</f>
        <v>-983710.59999999963</v>
      </c>
      <c r="F79" s="79"/>
      <c r="G79" s="80">
        <f>+G38+G76</f>
        <v>-2418492.7999999998</v>
      </c>
      <c r="H79" s="79"/>
      <c r="I79" s="80">
        <f>+I38+I76</f>
        <v>-0.63999999966472387</v>
      </c>
    </row>
    <row r="80" spans="1:9" s="67" customFormat="1">
      <c r="A80" s="70"/>
      <c r="B80" s="70"/>
      <c r="C80" s="80"/>
      <c r="D80" s="79"/>
      <c r="E80" s="78"/>
      <c r="F80" s="79"/>
      <c r="G80" s="80"/>
      <c r="H80" s="79"/>
      <c r="I80" s="80"/>
    </row>
    <row r="81" spans="1:10" s="67" customFormat="1" ht="13.5" thickBot="1">
      <c r="A81" s="70" t="s">
        <v>104</v>
      </c>
      <c r="B81" s="70"/>
      <c r="C81" s="100">
        <v>3168493</v>
      </c>
      <c r="D81" s="101"/>
      <c r="E81" s="102">
        <f>+E10+E79</f>
        <v>750000.40000000037</v>
      </c>
      <c r="F81" s="101"/>
      <c r="G81" s="100">
        <f>+G10+G79</f>
        <v>750000.20000000019</v>
      </c>
      <c r="H81" s="101"/>
      <c r="I81" s="100">
        <f>+I10+I79</f>
        <v>749999.56000000052</v>
      </c>
    </row>
    <row r="82" spans="1:10" s="67" customFormat="1" ht="13.5" thickTop="1">
      <c r="A82" s="70"/>
      <c r="B82" s="70"/>
      <c r="C82" s="87"/>
      <c r="D82" s="88"/>
      <c r="E82" s="88"/>
      <c r="F82" s="88"/>
      <c r="G82" s="87"/>
      <c r="H82" s="88"/>
      <c r="I82" s="87"/>
    </row>
    <row r="83" spans="1:10" s="67" customFormat="1">
      <c r="A83" s="70" t="s">
        <v>105</v>
      </c>
      <c r="B83" s="70"/>
      <c r="C83" s="103">
        <f>+C28/365</f>
        <v>1269.3863013698631</v>
      </c>
      <c r="D83" s="101"/>
      <c r="E83" s="101">
        <f>+E28/365</f>
        <v>2650.3495890410959</v>
      </c>
      <c r="F83" s="101"/>
      <c r="G83" s="103">
        <f>+G28/365</f>
        <v>2203.52</v>
      </c>
      <c r="H83" s="101"/>
      <c r="I83" s="103">
        <f>+I28/365</f>
        <v>2913.0841643835615</v>
      </c>
    </row>
    <row r="84" spans="1:10" s="67" customFormat="1">
      <c r="A84" s="70"/>
      <c r="B84" s="70"/>
      <c r="C84" s="87"/>
      <c r="D84" s="88"/>
      <c r="E84" s="88"/>
      <c r="F84" s="88"/>
      <c r="G84" s="87"/>
      <c r="H84" s="88"/>
      <c r="I84" s="87"/>
    </row>
    <row r="85" spans="1:10" s="67" customFormat="1">
      <c r="A85" s="70" t="s">
        <v>106</v>
      </c>
      <c r="B85" s="70"/>
      <c r="C85" s="87"/>
      <c r="D85" s="88"/>
      <c r="E85" s="88"/>
      <c r="F85" s="88"/>
      <c r="G85" s="87"/>
      <c r="H85" s="88"/>
      <c r="I85" s="87"/>
    </row>
    <row r="86" spans="1:10" s="67" customFormat="1">
      <c r="A86" s="70" t="s">
        <v>107</v>
      </c>
      <c r="B86" s="70"/>
      <c r="C86" s="104">
        <f>+C81/C83</f>
        <v>2496.0825531051569</v>
      </c>
      <c r="D86" s="105"/>
      <c r="E86" s="106">
        <f>+E81/E83</f>
        <v>282.98168781249444</v>
      </c>
      <c r="F86" s="105"/>
      <c r="G86" s="104">
        <f>+G81/G83</f>
        <v>340.36459846064486</v>
      </c>
      <c r="H86" s="105"/>
      <c r="I86" s="104">
        <f>+I81/I83</f>
        <v>257.4589396248042</v>
      </c>
    </row>
    <row r="87" spans="1:10" s="67" customFormat="1">
      <c r="A87" s="70"/>
      <c r="B87" s="70"/>
      <c r="C87" s="87"/>
      <c r="D87" s="88"/>
      <c r="E87" s="88"/>
      <c r="F87" s="88"/>
      <c r="G87" s="87"/>
      <c r="H87" s="88"/>
      <c r="I87" s="87"/>
    </row>
    <row r="88" spans="1:10" s="67" customFormat="1">
      <c r="A88" s="70" t="s">
        <v>108</v>
      </c>
      <c r="B88" s="70"/>
      <c r="C88" s="87"/>
      <c r="D88" s="88"/>
      <c r="I88" s="87"/>
    </row>
    <row r="89" spans="1:10" s="67" customFormat="1">
      <c r="A89" s="70" t="s">
        <v>109</v>
      </c>
      <c r="B89" s="70"/>
      <c r="C89" s="88"/>
      <c r="D89" s="88"/>
      <c r="E89" s="107">
        <f>+E13/-E63</f>
        <v>1.4012670838712886</v>
      </c>
      <c r="F89" s="67" t="s">
        <v>110</v>
      </c>
      <c r="G89" s="107">
        <f>+G13/-G63</f>
        <v>1.4012670838712886</v>
      </c>
      <c r="H89" s="67" t="s">
        <v>110</v>
      </c>
      <c r="I89" s="108">
        <f>+I13/-I63</f>
        <v>1.4314745629150549</v>
      </c>
      <c r="J89" s="67" t="s">
        <v>110</v>
      </c>
    </row>
    <row r="90" spans="1:10" s="67" customFormat="1">
      <c r="A90" s="70"/>
      <c r="B90" s="70"/>
      <c r="C90" s="88"/>
      <c r="D90" s="88"/>
      <c r="E90" s="88"/>
      <c r="F90" s="88"/>
      <c r="G90" s="88"/>
      <c r="H90" s="88"/>
      <c r="I90" s="88"/>
    </row>
    <row r="91" spans="1:10" s="67" customFormat="1">
      <c r="A91" s="70"/>
      <c r="B91" s="70"/>
      <c r="C91" s="88"/>
      <c r="D91" s="88"/>
      <c r="E91" s="88"/>
      <c r="F91" s="88"/>
      <c r="G91" s="88"/>
      <c r="H91" s="88"/>
      <c r="I91" s="88"/>
    </row>
    <row r="92" spans="1:10" s="67" customFormat="1">
      <c r="A92" s="70" t="s">
        <v>111</v>
      </c>
      <c r="B92" s="70"/>
      <c r="C92" s="88"/>
      <c r="D92" s="88"/>
      <c r="E92" s="88"/>
      <c r="F92" s="88"/>
      <c r="G92" s="88"/>
      <c r="H92" s="88"/>
      <c r="I92" s="88"/>
    </row>
    <row r="93" spans="1:10" s="67" customFormat="1">
      <c r="A93" s="70" t="s">
        <v>112</v>
      </c>
      <c r="B93" s="70"/>
      <c r="C93" s="101">
        <v>4124738</v>
      </c>
      <c r="D93" s="88"/>
      <c r="E93" s="88"/>
      <c r="F93" s="88"/>
      <c r="G93" s="88"/>
      <c r="H93" s="88"/>
      <c r="I93" s="88"/>
    </row>
    <row r="94" spans="1:10" s="67" customFormat="1" ht="15">
      <c r="A94" s="70" t="s">
        <v>113</v>
      </c>
      <c r="B94" s="70"/>
      <c r="C94" s="109">
        <v>-1281493</v>
      </c>
      <c r="D94" s="88"/>
      <c r="E94" s="88"/>
      <c r="F94" s="88"/>
      <c r="G94" s="88"/>
      <c r="H94" s="88"/>
      <c r="I94" s="88"/>
    </row>
    <row r="95" spans="1:10" s="67" customFormat="1">
      <c r="A95" s="70" t="s">
        <v>114</v>
      </c>
      <c r="B95" s="70"/>
      <c r="C95" s="88">
        <f>SUM(C93:C94)</f>
        <v>2843245</v>
      </c>
      <c r="D95" s="88"/>
      <c r="E95" s="88"/>
      <c r="F95" s="88"/>
      <c r="G95" s="88"/>
      <c r="H95" s="88"/>
      <c r="I95" s="88"/>
    </row>
    <row r="96" spans="1:10" s="67" customFormat="1" ht="15">
      <c r="A96" s="70" t="s">
        <v>115</v>
      </c>
      <c r="B96" s="70"/>
      <c r="C96" s="109">
        <v>325248</v>
      </c>
      <c r="D96" s="88"/>
      <c r="E96" s="88"/>
      <c r="F96" s="88"/>
      <c r="G96" s="88"/>
      <c r="H96" s="88"/>
      <c r="I96" s="88"/>
    </row>
    <row r="97" spans="1:9" s="67" customFormat="1" ht="15">
      <c r="A97" s="70" t="s">
        <v>116</v>
      </c>
      <c r="B97" s="70"/>
      <c r="C97" s="110">
        <f>SUM(C95:C96)</f>
        <v>3168493</v>
      </c>
      <c r="D97" s="88"/>
      <c r="E97" s="88"/>
      <c r="F97" s="88"/>
      <c r="G97" s="88"/>
      <c r="H97" s="88"/>
      <c r="I97" s="88"/>
    </row>
    <row r="98" spans="1:9" s="67" customFormat="1">
      <c r="A98" s="70"/>
      <c r="B98" s="70"/>
      <c r="C98" s="88"/>
      <c r="D98" s="88"/>
      <c r="E98" s="88"/>
      <c r="F98" s="88"/>
      <c r="G98" s="88"/>
      <c r="H98" s="88"/>
      <c r="I98" s="88"/>
    </row>
    <row r="99" spans="1:9" s="67" customFormat="1">
      <c r="A99" s="70" t="s">
        <v>117</v>
      </c>
      <c r="B99" s="70"/>
      <c r="C99" s="88"/>
      <c r="D99" s="88"/>
      <c r="E99" s="88"/>
      <c r="F99" s="88"/>
      <c r="G99" s="88"/>
      <c r="H99" s="88"/>
      <c r="I99" s="88"/>
    </row>
    <row r="100" spans="1:9" s="67" customFormat="1">
      <c r="A100" s="70"/>
      <c r="B100" s="70"/>
      <c r="C100" s="88"/>
      <c r="D100" s="88"/>
      <c r="E100" s="88"/>
      <c r="F100" s="88"/>
      <c r="G100" s="88"/>
      <c r="H100" s="88"/>
      <c r="I100" s="88"/>
    </row>
    <row r="101" spans="1:9" s="67" customFormat="1">
      <c r="A101" s="70"/>
      <c r="B101" s="70"/>
      <c r="C101" s="88"/>
      <c r="D101" s="88"/>
      <c r="E101" s="88"/>
      <c r="F101" s="88"/>
      <c r="G101" s="88"/>
      <c r="H101" s="88"/>
      <c r="I101" s="88"/>
    </row>
    <row r="102" spans="1:9" s="67" customFormat="1">
      <c r="A102" s="70"/>
      <c r="B102" s="70"/>
      <c r="C102" s="88"/>
      <c r="D102" s="88"/>
      <c r="E102" s="88"/>
      <c r="F102" s="88"/>
      <c r="G102" s="88"/>
      <c r="H102" s="88"/>
      <c r="I102" s="88"/>
    </row>
    <row r="103" spans="1:9" s="67" customFormat="1">
      <c r="A103" s="70"/>
      <c r="B103" s="70"/>
      <c r="C103" s="88"/>
      <c r="D103" s="88"/>
      <c r="E103" s="88"/>
      <c r="F103" s="88"/>
      <c r="G103" s="88"/>
      <c r="H103" s="88"/>
      <c r="I103" s="88"/>
    </row>
    <row r="104" spans="1:9" s="67" customFormat="1">
      <c r="A104" s="70"/>
      <c r="B104" s="70"/>
      <c r="C104" s="88"/>
      <c r="D104" s="88"/>
      <c r="E104" s="88"/>
      <c r="F104" s="88"/>
      <c r="G104" s="88"/>
      <c r="H104" s="88"/>
      <c r="I104" s="88"/>
    </row>
    <row r="105" spans="1:9" s="67" customFormat="1">
      <c r="A105" s="70"/>
      <c r="B105" s="70"/>
      <c r="C105" s="88"/>
      <c r="D105" s="88"/>
      <c r="E105" s="88"/>
      <c r="F105" s="88"/>
      <c r="G105" s="88"/>
      <c r="H105" s="88"/>
      <c r="I105" s="88"/>
    </row>
    <row r="106" spans="1:9" s="67" customFormat="1">
      <c r="A106" s="70"/>
      <c r="B106" s="70"/>
      <c r="C106" s="88"/>
      <c r="D106" s="88"/>
      <c r="E106" s="88"/>
      <c r="F106" s="88"/>
      <c r="G106" s="88"/>
      <c r="H106" s="88"/>
      <c r="I106" s="88"/>
    </row>
    <row r="107" spans="1:9" s="67" customFormat="1">
      <c r="A107" s="70"/>
      <c r="B107" s="70"/>
      <c r="C107" s="88"/>
      <c r="D107" s="88"/>
      <c r="E107" s="88"/>
      <c r="F107" s="88"/>
      <c r="G107" s="88"/>
      <c r="H107" s="88"/>
      <c r="I107" s="88"/>
    </row>
    <row r="108" spans="1:9" s="67" customFormat="1">
      <c r="A108" s="89"/>
      <c r="B108" s="70"/>
      <c r="C108" s="88"/>
      <c r="D108" s="88"/>
      <c r="E108" s="88"/>
      <c r="F108" s="88"/>
      <c r="G108" s="88"/>
      <c r="H108" s="88"/>
      <c r="I108" s="88"/>
    </row>
    <row r="109" spans="1:9" s="67" customFormat="1">
      <c r="A109" s="70"/>
      <c r="B109" s="70"/>
      <c r="C109" s="88"/>
      <c r="D109" s="88"/>
      <c r="E109" s="88"/>
      <c r="F109" s="88"/>
      <c r="G109" s="88"/>
      <c r="H109" s="88"/>
      <c r="I109" s="88"/>
    </row>
    <row r="110" spans="1:9" s="67" customFormat="1">
      <c r="A110" s="70"/>
      <c r="B110" s="70"/>
      <c r="C110" s="88"/>
      <c r="D110" s="88"/>
      <c r="E110" s="88"/>
      <c r="F110" s="88"/>
      <c r="G110" s="88"/>
      <c r="H110" s="88"/>
      <c r="I110" s="88"/>
    </row>
    <row r="111" spans="1:9" s="67" customFormat="1">
      <c r="A111" s="70"/>
      <c r="B111" s="70"/>
      <c r="C111" s="88"/>
      <c r="D111" s="88"/>
      <c r="E111" s="88"/>
      <c r="F111" s="88"/>
      <c r="G111" s="88"/>
      <c r="H111" s="88"/>
      <c r="I111" s="88"/>
    </row>
    <row r="112" spans="1:9" s="67" customFormat="1">
      <c r="A112" s="70"/>
      <c r="B112" s="70"/>
      <c r="C112" s="88"/>
      <c r="D112" s="88"/>
      <c r="E112" s="88"/>
      <c r="F112" s="88"/>
      <c r="G112" s="88"/>
      <c r="H112" s="88"/>
      <c r="I112" s="88"/>
    </row>
    <row r="113" spans="1:9" s="67" customFormat="1">
      <c r="A113" s="70"/>
      <c r="B113" s="70"/>
      <c r="C113" s="88"/>
      <c r="D113" s="88"/>
      <c r="E113" s="88"/>
      <c r="F113" s="88"/>
      <c r="G113" s="88"/>
      <c r="H113" s="88"/>
      <c r="I113" s="88"/>
    </row>
    <row r="114" spans="1:9" s="67" customFormat="1">
      <c r="A114" s="70"/>
      <c r="B114" s="70"/>
      <c r="C114" s="88"/>
      <c r="D114" s="88"/>
      <c r="E114" s="88"/>
      <c r="F114" s="87"/>
      <c r="G114" s="88"/>
      <c r="H114" s="87"/>
      <c r="I114" s="88"/>
    </row>
    <row r="115" spans="1:9" s="67" customFormat="1">
      <c r="A115" s="70"/>
      <c r="B115" s="70"/>
      <c r="C115" s="88"/>
      <c r="D115" s="88"/>
      <c r="E115" s="88"/>
      <c r="F115" s="87"/>
      <c r="G115" s="88"/>
      <c r="H115" s="87"/>
      <c r="I115" s="88"/>
    </row>
    <row r="116" spans="1:9" s="67" customFormat="1">
      <c r="A116" s="70"/>
      <c r="B116" s="70"/>
      <c r="C116" s="88"/>
      <c r="D116" s="88"/>
      <c r="E116" s="88"/>
      <c r="F116" s="87"/>
      <c r="G116" s="88"/>
      <c r="H116" s="87"/>
      <c r="I116" s="88"/>
    </row>
    <row r="117" spans="1:9" s="67" customFormat="1">
      <c r="A117" s="89"/>
      <c r="B117" s="70"/>
      <c r="C117" s="88"/>
      <c r="D117" s="88"/>
      <c r="E117" s="88"/>
      <c r="F117" s="87"/>
      <c r="G117" s="88"/>
      <c r="H117" s="87"/>
      <c r="I117" s="88"/>
    </row>
    <row r="118" spans="1:9" s="67" customFormat="1">
      <c r="A118" s="70"/>
      <c r="B118" s="70"/>
      <c r="C118" s="88"/>
      <c r="D118" s="88"/>
      <c r="E118" s="88"/>
      <c r="F118" s="87"/>
      <c r="G118" s="88"/>
      <c r="H118" s="87"/>
      <c r="I118" s="88"/>
    </row>
    <row r="119" spans="1:9" s="67" customFormat="1">
      <c r="A119" s="70"/>
      <c r="B119" s="70"/>
      <c r="C119" s="88"/>
      <c r="D119" s="88"/>
      <c r="E119" s="88"/>
      <c r="F119" s="87"/>
      <c r="G119" s="88"/>
      <c r="H119" s="87"/>
      <c r="I119" s="88"/>
    </row>
    <row r="120" spans="1:9" s="67" customFormat="1">
      <c r="A120" s="70"/>
      <c r="B120" s="70"/>
      <c r="C120" s="91"/>
      <c r="D120" s="88"/>
      <c r="E120" s="91"/>
      <c r="F120" s="87"/>
      <c r="G120" s="91"/>
      <c r="H120" s="87"/>
      <c r="I120" s="91"/>
    </row>
    <row r="121" spans="1:9" s="67" customFormat="1">
      <c r="A121" s="73"/>
      <c r="B121" s="70"/>
      <c r="C121" s="88"/>
      <c r="D121" s="88"/>
      <c r="E121" s="111"/>
      <c r="F121" s="87"/>
      <c r="G121" s="111"/>
      <c r="H121" s="87"/>
      <c r="I121" s="111"/>
    </row>
    <row r="122" spans="1:9" s="67" customFormat="1" ht="13.5" thickBot="1">
      <c r="A122" s="73"/>
      <c r="B122" s="70"/>
      <c r="C122" s="112"/>
      <c r="D122" s="88"/>
      <c r="E122" s="113"/>
      <c r="F122" s="87"/>
      <c r="G122" s="113"/>
      <c r="H122" s="87"/>
      <c r="I122" s="113"/>
    </row>
    <row r="123" spans="1:9" s="67" customFormat="1" ht="3.75" customHeight="1" thickTop="1">
      <c r="A123" s="89"/>
      <c r="B123" s="70"/>
      <c r="C123" s="88"/>
      <c r="D123" s="88"/>
      <c r="E123" s="114"/>
      <c r="F123" s="88"/>
      <c r="G123" s="114"/>
      <c r="H123" s="88"/>
      <c r="I123" s="114"/>
    </row>
    <row r="124" spans="1:9" s="67" customFormat="1">
      <c r="A124" s="115"/>
      <c r="B124" s="115"/>
      <c r="C124" s="101"/>
      <c r="D124" s="101"/>
      <c r="E124" s="101"/>
      <c r="F124" s="116"/>
      <c r="G124" s="101"/>
      <c r="H124" s="116"/>
      <c r="I124" s="101"/>
    </row>
    <row r="125" spans="1:9" s="67" customFormat="1">
      <c r="A125" s="115"/>
      <c r="B125" s="115"/>
      <c r="C125" s="101"/>
      <c r="D125" s="101"/>
      <c r="E125" s="101"/>
      <c r="F125" s="116"/>
      <c r="G125" s="101"/>
      <c r="H125" s="116"/>
      <c r="I125" s="101"/>
    </row>
    <row r="126" spans="1:9" s="67" customFormat="1">
      <c r="A126" s="115"/>
      <c r="B126" s="115"/>
      <c r="C126" s="101"/>
      <c r="D126" s="101"/>
      <c r="E126" s="101"/>
      <c r="F126" s="116"/>
      <c r="G126" s="101"/>
      <c r="H126" s="116"/>
      <c r="I126" s="101"/>
    </row>
    <row r="127" spans="1:9" s="67" customFormat="1">
      <c r="A127" s="115"/>
      <c r="B127" s="115"/>
      <c r="C127" s="101"/>
      <c r="D127" s="101"/>
      <c r="E127" s="101"/>
      <c r="F127" s="116"/>
      <c r="G127" s="101"/>
      <c r="H127" s="116"/>
      <c r="I127" s="101"/>
    </row>
    <row r="128" spans="1:9" s="67" customFormat="1">
      <c r="A128" s="115"/>
      <c r="B128" s="115"/>
      <c r="C128" s="101"/>
      <c r="D128" s="101"/>
      <c r="E128" s="101"/>
      <c r="F128" s="116"/>
      <c r="G128" s="101"/>
      <c r="H128" s="116"/>
      <c r="I128" s="101"/>
    </row>
    <row r="129" spans="1:9" s="67" customFormat="1">
      <c r="A129" s="115"/>
      <c r="B129" s="115"/>
      <c r="C129" s="101"/>
      <c r="D129" s="101"/>
      <c r="E129" s="101"/>
      <c r="F129" s="116"/>
      <c r="G129" s="101"/>
      <c r="H129" s="116"/>
      <c r="I129" s="101"/>
    </row>
    <row r="130" spans="1:9" s="67" customFormat="1" ht="15" customHeight="1">
      <c r="A130" s="115"/>
      <c r="B130" s="115"/>
      <c r="C130" s="101"/>
      <c r="D130" s="101"/>
      <c r="E130" s="101"/>
      <c r="F130" s="116"/>
      <c r="G130" s="101"/>
      <c r="H130" s="116"/>
      <c r="I130" s="101"/>
    </row>
    <row r="131" spans="1:9" s="67" customFormat="1">
      <c r="A131" s="115"/>
      <c r="B131" s="115"/>
      <c r="C131" s="101"/>
      <c r="D131" s="101"/>
      <c r="E131" s="101"/>
      <c r="F131" s="116"/>
      <c r="G131" s="101"/>
      <c r="H131" s="116"/>
      <c r="I131" s="101"/>
    </row>
    <row r="132" spans="1:9" s="67" customFormat="1">
      <c r="A132" s="115"/>
      <c r="B132" s="115"/>
      <c r="C132" s="101"/>
      <c r="D132" s="101"/>
      <c r="E132" s="101"/>
      <c r="F132" s="116"/>
      <c r="G132" s="101"/>
      <c r="H132" s="116"/>
      <c r="I132" s="101"/>
    </row>
    <row r="133" spans="1:9" s="67" customFormat="1">
      <c r="A133" s="115"/>
      <c r="B133" s="115"/>
      <c r="C133" s="101"/>
      <c r="D133" s="101"/>
      <c r="E133" s="101"/>
      <c r="F133" s="116"/>
      <c r="G133" s="101"/>
      <c r="H133" s="116"/>
      <c r="I133" s="101"/>
    </row>
    <row r="134" spans="1:9" s="67" customFormat="1">
      <c r="A134" s="115"/>
      <c r="B134" s="115"/>
      <c r="C134" s="101"/>
      <c r="D134" s="101"/>
      <c r="E134" s="101"/>
      <c r="F134" s="116"/>
      <c r="G134" s="101"/>
      <c r="H134" s="116"/>
      <c r="I134" s="101"/>
    </row>
    <row r="135" spans="1:9" s="67" customFormat="1">
      <c r="A135" s="115"/>
      <c r="B135" s="115"/>
      <c r="C135" s="101"/>
      <c r="D135" s="101"/>
      <c r="E135" s="101"/>
      <c r="F135" s="116"/>
      <c r="G135" s="101"/>
      <c r="H135" s="116"/>
      <c r="I135" s="101"/>
    </row>
    <row r="136" spans="1:9" s="67" customFormat="1" ht="12" customHeight="1">
      <c r="A136" s="115"/>
      <c r="B136" s="115"/>
      <c r="C136" s="101"/>
      <c r="D136" s="101"/>
      <c r="E136" s="101"/>
      <c r="F136" s="116"/>
      <c r="G136" s="101"/>
      <c r="H136" s="116"/>
      <c r="I136" s="101"/>
    </row>
    <row r="137" spans="1:9" s="67" customFormat="1">
      <c r="A137" s="115"/>
      <c r="B137" s="115"/>
      <c r="C137" s="101"/>
      <c r="D137" s="101"/>
      <c r="E137" s="101"/>
      <c r="F137" s="116"/>
      <c r="G137" s="101"/>
      <c r="H137" s="116"/>
      <c r="I137" s="101"/>
    </row>
    <row r="138" spans="1:9" s="67" customFormat="1">
      <c r="A138" s="115"/>
      <c r="B138" s="115"/>
      <c r="C138" s="101"/>
      <c r="D138" s="101"/>
      <c r="E138" s="101"/>
      <c r="F138" s="116"/>
      <c r="G138" s="101"/>
      <c r="H138" s="116"/>
      <c r="I138" s="101"/>
    </row>
    <row r="139" spans="1:9" s="67" customFormat="1" ht="13.5" customHeight="1">
      <c r="A139" s="115"/>
      <c r="B139" s="115"/>
      <c r="C139" s="101"/>
      <c r="D139" s="101"/>
      <c r="E139" s="101"/>
      <c r="F139" s="116"/>
      <c r="G139" s="101"/>
      <c r="H139" s="116"/>
      <c r="I139" s="101"/>
    </row>
    <row r="140" spans="1:9" s="67" customFormat="1">
      <c r="A140" s="115"/>
      <c r="B140" s="115"/>
      <c r="C140" s="101"/>
      <c r="D140" s="101"/>
      <c r="E140" s="101"/>
      <c r="F140" s="116"/>
      <c r="G140" s="101"/>
      <c r="H140" s="116"/>
      <c r="I140" s="101"/>
    </row>
    <row r="141" spans="1:9" s="67" customFormat="1" ht="15" customHeight="1">
      <c r="A141" s="115"/>
      <c r="B141" s="115"/>
      <c r="C141" s="101"/>
      <c r="D141" s="101"/>
      <c r="E141" s="101"/>
      <c r="F141" s="116"/>
      <c r="G141" s="101"/>
      <c r="H141" s="116"/>
      <c r="I141" s="101"/>
    </row>
    <row r="142" spans="1:9" s="67" customFormat="1" ht="15.75" customHeight="1">
      <c r="A142" s="117"/>
      <c r="B142" s="117"/>
      <c r="C142" s="117"/>
      <c r="D142" s="117"/>
      <c r="E142" s="117"/>
      <c r="F142" s="117"/>
      <c r="G142" s="117"/>
      <c r="H142" s="117"/>
      <c r="I142" s="117"/>
    </row>
    <row r="143" spans="1:9" s="67" customFormat="1">
      <c r="A143" s="70"/>
      <c r="C143" s="118" t="e">
        <f>+#REF!-#REF!</f>
        <v>#REF!</v>
      </c>
      <c r="E143" s="118" t="e">
        <f>+#REF!-#REF!</f>
        <v>#REF!</v>
      </c>
      <c r="G143" s="118" t="e">
        <f>+#REF!-#REF!</f>
        <v>#REF!</v>
      </c>
      <c r="I143" s="118" t="e">
        <f>+#REF!-#REF!</f>
        <v>#REF!</v>
      </c>
    </row>
    <row r="145" spans="1:7" s="67" customFormat="1">
      <c r="A145" s="70"/>
      <c r="G145" s="118"/>
    </row>
    <row r="146" spans="1:7" s="67" customFormat="1">
      <c r="A146" s="70"/>
      <c r="G146" s="118"/>
    </row>
  </sheetData>
  <mergeCells count="3">
    <mergeCell ref="A1:I1"/>
    <mergeCell ref="A2:I2"/>
    <mergeCell ref="A3:I3"/>
  </mergeCells>
  <printOptions horizontalCentered="1"/>
  <pageMargins left="0.5" right="0.5" top="0.5" bottom="0.4" header="0.4" footer="0.3"/>
  <pageSetup scale="98" firstPageNumber="14" fitToHeight="2" orientation="portrait" useFirstPageNumber="1" r:id="rId1"/>
  <headerFooter>
    <oddFooter>&amp;C&amp;P</oddFooter>
  </headerFooter>
  <rowBreaks count="1" manualBreakCount="1">
    <brk id="59" max="1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Normal="100" workbookViewId="0">
      <selection sqref="A1:R1"/>
    </sheetView>
  </sheetViews>
  <sheetFormatPr defaultRowHeight="12.75"/>
  <cols>
    <col min="1" max="1" width="36.7109375" style="180" customWidth="1"/>
    <col min="2" max="2" width="12.7109375" style="180" customWidth="1"/>
    <col min="3" max="3" width="1.7109375" style="180" customWidth="1"/>
    <col min="4" max="4" width="11.28515625" style="180" bestFit="1" customWidth="1"/>
    <col min="5" max="5" width="1.7109375" style="180" customWidth="1"/>
    <col min="6" max="6" width="12.7109375" style="180" customWidth="1"/>
    <col min="7" max="7" width="1.7109375" style="180" customWidth="1"/>
    <col min="8" max="8" width="12.28515625" style="180" bestFit="1" customWidth="1"/>
    <col min="9" max="9" width="1.7109375" style="180" customWidth="1"/>
    <col min="10" max="10" width="12.28515625" style="180" bestFit="1" customWidth="1"/>
    <col min="11" max="11" width="1.7109375" style="180" customWidth="1"/>
    <col min="12" max="12" width="12.28515625" style="180" bestFit="1" customWidth="1"/>
    <col min="13" max="13" width="1.7109375" style="180" customWidth="1"/>
    <col min="14" max="14" width="12.28515625" style="180" bestFit="1" customWidth="1"/>
    <col min="15" max="15" width="1.7109375" style="180" customWidth="1"/>
    <col min="16" max="16" width="11.85546875" style="180" bestFit="1" customWidth="1"/>
    <col min="17" max="17" width="1.7109375" style="180" customWidth="1"/>
    <col min="18" max="18" width="11.85546875" style="180" bestFit="1" customWidth="1"/>
    <col min="19" max="19" width="1.7109375" style="180" customWidth="1"/>
    <col min="20" max="256" width="9.140625" style="180"/>
    <col min="257" max="257" width="36.7109375" style="180" customWidth="1"/>
    <col min="258" max="258" width="12.7109375" style="180" customWidth="1"/>
    <col min="259" max="259" width="1.7109375" style="180" customWidth="1"/>
    <col min="260" max="260" width="11.28515625" style="180" bestFit="1" customWidth="1"/>
    <col min="261" max="261" width="1.7109375" style="180" customWidth="1"/>
    <col min="262" max="262" width="12.7109375" style="180" customWidth="1"/>
    <col min="263" max="263" width="1.7109375" style="180" customWidth="1"/>
    <col min="264" max="264" width="12.28515625" style="180" bestFit="1" customWidth="1"/>
    <col min="265" max="265" width="1.7109375" style="180" customWidth="1"/>
    <col min="266" max="266" width="12.28515625" style="180" bestFit="1" customWidth="1"/>
    <col min="267" max="267" width="1.7109375" style="180" customWidth="1"/>
    <col min="268" max="268" width="12.28515625" style="180" bestFit="1" customWidth="1"/>
    <col min="269" max="269" width="1.7109375" style="180" customWidth="1"/>
    <col min="270" max="270" width="12.28515625" style="180" bestFit="1" customWidth="1"/>
    <col min="271" max="271" width="1.7109375" style="180" customWidth="1"/>
    <col min="272" max="272" width="11.85546875" style="180" bestFit="1" customWidth="1"/>
    <col min="273" max="273" width="1.7109375" style="180" customWidth="1"/>
    <col min="274" max="274" width="11.85546875" style="180" bestFit="1" customWidth="1"/>
    <col min="275" max="275" width="1.7109375" style="180" customWidth="1"/>
    <col min="276" max="512" width="9.140625" style="180"/>
    <col min="513" max="513" width="36.7109375" style="180" customWidth="1"/>
    <col min="514" max="514" width="12.7109375" style="180" customWidth="1"/>
    <col min="515" max="515" width="1.7109375" style="180" customWidth="1"/>
    <col min="516" max="516" width="11.28515625" style="180" bestFit="1" customWidth="1"/>
    <col min="517" max="517" width="1.7109375" style="180" customWidth="1"/>
    <col min="518" max="518" width="12.7109375" style="180" customWidth="1"/>
    <col min="519" max="519" width="1.7109375" style="180" customWidth="1"/>
    <col min="520" max="520" width="12.28515625" style="180" bestFit="1" customWidth="1"/>
    <col min="521" max="521" width="1.7109375" style="180" customWidth="1"/>
    <col min="522" max="522" width="12.28515625" style="180" bestFit="1" customWidth="1"/>
    <col min="523" max="523" width="1.7109375" style="180" customWidth="1"/>
    <col min="524" max="524" width="12.28515625" style="180" bestFit="1" customWidth="1"/>
    <col min="525" max="525" width="1.7109375" style="180" customWidth="1"/>
    <col min="526" max="526" width="12.28515625" style="180" bestFit="1" customWidth="1"/>
    <col min="527" max="527" width="1.7109375" style="180" customWidth="1"/>
    <col min="528" max="528" width="11.85546875" style="180" bestFit="1" customWidth="1"/>
    <col min="529" max="529" width="1.7109375" style="180" customWidth="1"/>
    <col min="530" max="530" width="11.85546875" style="180" bestFit="1" customWidth="1"/>
    <col min="531" max="531" width="1.7109375" style="180" customWidth="1"/>
    <col min="532" max="768" width="9.140625" style="180"/>
    <col min="769" max="769" width="36.7109375" style="180" customWidth="1"/>
    <col min="770" max="770" width="12.7109375" style="180" customWidth="1"/>
    <col min="771" max="771" width="1.7109375" style="180" customWidth="1"/>
    <col min="772" max="772" width="11.28515625" style="180" bestFit="1" customWidth="1"/>
    <col min="773" max="773" width="1.7109375" style="180" customWidth="1"/>
    <col min="774" max="774" width="12.7109375" style="180" customWidth="1"/>
    <col min="775" max="775" width="1.7109375" style="180" customWidth="1"/>
    <col min="776" max="776" width="12.28515625" style="180" bestFit="1" customWidth="1"/>
    <col min="777" max="777" width="1.7109375" style="180" customWidth="1"/>
    <col min="778" max="778" width="12.28515625" style="180" bestFit="1" customWidth="1"/>
    <col min="779" max="779" width="1.7109375" style="180" customWidth="1"/>
    <col min="780" max="780" width="12.28515625" style="180" bestFit="1" customWidth="1"/>
    <col min="781" max="781" width="1.7109375" style="180" customWidth="1"/>
    <col min="782" max="782" width="12.28515625" style="180" bestFit="1" customWidth="1"/>
    <col min="783" max="783" width="1.7109375" style="180" customWidth="1"/>
    <col min="784" max="784" width="11.85546875" style="180" bestFit="1" customWidth="1"/>
    <col min="785" max="785" width="1.7109375" style="180" customWidth="1"/>
    <col min="786" max="786" width="11.85546875" style="180" bestFit="1" customWidth="1"/>
    <col min="787" max="787" width="1.7109375" style="180" customWidth="1"/>
    <col min="788" max="1024" width="9.140625" style="180"/>
    <col min="1025" max="1025" width="36.7109375" style="180" customWidth="1"/>
    <col min="1026" max="1026" width="12.7109375" style="180" customWidth="1"/>
    <col min="1027" max="1027" width="1.7109375" style="180" customWidth="1"/>
    <col min="1028" max="1028" width="11.28515625" style="180" bestFit="1" customWidth="1"/>
    <col min="1029" max="1029" width="1.7109375" style="180" customWidth="1"/>
    <col min="1030" max="1030" width="12.7109375" style="180" customWidth="1"/>
    <col min="1031" max="1031" width="1.7109375" style="180" customWidth="1"/>
    <col min="1032" max="1032" width="12.28515625" style="180" bestFit="1" customWidth="1"/>
    <col min="1033" max="1033" width="1.7109375" style="180" customWidth="1"/>
    <col min="1034" max="1034" width="12.28515625" style="180" bestFit="1" customWidth="1"/>
    <col min="1035" max="1035" width="1.7109375" style="180" customWidth="1"/>
    <col min="1036" max="1036" width="12.28515625" style="180" bestFit="1" customWidth="1"/>
    <col min="1037" max="1037" width="1.7109375" style="180" customWidth="1"/>
    <col min="1038" max="1038" width="12.28515625" style="180" bestFit="1" customWidth="1"/>
    <col min="1039" max="1039" width="1.7109375" style="180" customWidth="1"/>
    <col min="1040" max="1040" width="11.85546875" style="180" bestFit="1" customWidth="1"/>
    <col min="1041" max="1041" width="1.7109375" style="180" customWidth="1"/>
    <col min="1042" max="1042" width="11.85546875" style="180" bestFit="1" customWidth="1"/>
    <col min="1043" max="1043" width="1.7109375" style="180" customWidth="1"/>
    <col min="1044" max="1280" width="9.140625" style="180"/>
    <col min="1281" max="1281" width="36.7109375" style="180" customWidth="1"/>
    <col min="1282" max="1282" width="12.7109375" style="180" customWidth="1"/>
    <col min="1283" max="1283" width="1.7109375" style="180" customWidth="1"/>
    <col min="1284" max="1284" width="11.28515625" style="180" bestFit="1" customWidth="1"/>
    <col min="1285" max="1285" width="1.7109375" style="180" customWidth="1"/>
    <col min="1286" max="1286" width="12.7109375" style="180" customWidth="1"/>
    <col min="1287" max="1287" width="1.7109375" style="180" customWidth="1"/>
    <col min="1288" max="1288" width="12.28515625" style="180" bestFit="1" customWidth="1"/>
    <col min="1289" max="1289" width="1.7109375" style="180" customWidth="1"/>
    <col min="1290" max="1290" width="12.28515625" style="180" bestFit="1" customWidth="1"/>
    <col min="1291" max="1291" width="1.7109375" style="180" customWidth="1"/>
    <col min="1292" max="1292" width="12.28515625" style="180" bestFit="1" customWidth="1"/>
    <col min="1293" max="1293" width="1.7109375" style="180" customWidth="1"/>
    <col min="1294" max="1294" width="12.28515625" style="180" bestFit="1" customWidth="1"/>
    <col min="1295" max="1295" width="1.7109375" style="180" customWidth="1"/>
    <col min="1296" max="1296" width="11.85546875" style="180" bestFit="1" customWidth="1"/>
    <col min="1297" max="1297" width="1.7109375" style="180" customWidth="1"/>
    <col min="1298" max="1298" width="11.85546875" style="180" bestFit="1" customWidth="1"/>
    <col min="1299" max="1299" width="1.7109375" style="180" customWidth="1"/>
    <col min="1300" max="1536" width="9.140625" style="180"/>
    <col min="1537" max="1537" width="36.7109375" style="180" customWidth="1"/>
    <col min="1538" max="1538" width="12.7109375" style="180" customWidth="1"/>
    <col min="1539" max="1539" width="1.7109375" style="180" customWidth="1"/>
    <col min="1540" max="1540" width="11.28515625" style="180" bestFit="1" customWidth="1"/>
    <col min="1541" max="1541" width="1.7109375" style="180" customWidth="1"/>
    <col min="1542" max="1542" width="12.7109375" style="180" customWidth="1"/>
    <col min="1543" max="1543" width="1.7109375" style="180" customWidth="1"/>
    <col min="1544" max="1544" width="12.28515625" style="180" bestFit="1" customWidth="1"/>
    <col min="1545" max="1545" width="1.7109375" style="180" customWidth="1"/>
    <col min="1546" max="1546" width="12.28515625" style="180" bestFit="1" customWidth="1"/>
    <col min="1547" max="1547" width="1.7109375" style="180" customWidth="1"/>
    <col min="1548" max="1548" width="12.28515625" style="180" bestFit="1" customWidth="1"/>
    <col min="1549" max="1549" width="1.7109375" style="180" customWidth="1"/>
    <col min="1550" max="1550" width="12.28515625" style="180" bestFit="1" customWidth="1"/>
    <col min="1551" max="1551" width="1.7109375" style="180" customWidth="1"/>
    <col min="1552" max="1552" width="11.85546875" style="180" bestFit="1" customWidth="1"/>
    <col min="1553" max="1553" width="1.7109375" style="180" customWidth="1"/>
    <col min="1554" max="1554" width="11.85546875" style="180" bestFit="1" customWidth="1"/>
    <col min="1555" max="1555" width="1.7109375" style="180" customWidth="1"/>
    <col min="1556" max="1792" width="9.140625" style="180"/>
    <col min="1793" max="1793" width="36.7109375" style="180" customWidth="1"/>
    <col min="1794" max="1794" width="12.7109375" style="180" customWidth="1"/>
    <col min="1795" max="1795" width="1.7109375" style="180" customWidth="1"/>
    <col min="1796" max="1796" width="11.28515625" style="180" bestFit="1" customWidth="1"/>
    <col min="1797" max="1797" width="1.7109375" style="180" customWidth="1"/>
    <col min="1798" max="1798" width="12.7109375" style="180" customWidth="1"/>
    <col min="1799" max="1799" width="1.7109375" style="180" customWidth="1"/>
    <col min="1800" max="1800" width="12.28515625" style="180" bestFit="1" customWidth="1"/>
    <col min="1801" max="1801" width="1.7109375" style="180" customWidth="1"/>
    <col min="1802" max="1802" width="12.28515625" style="180" bestFit="1" customWidth="1"/>
    <col min="1803" max="1803" width="1.7109375" style="180" customWidth="1"/>
    <col min="1804" max="1804" width="12.28515625" style="180" bestFit="1" customWidth="1"/>
    <col min="1805" max="1805" width="1.7109375" style="180" customWidth="1"/>
    <col min="1806" max="1806" width="12.28515625" style="180" bestFit="1" customWidth="1"/>
    <col min="1807" max="1807" width="1.7109375" style="180" customWidth="1"/>
    <col min="1808" max="1808" width="11.85546875" style="180" bestFit="1" customWidth="1"/>
    <col min="1809" max="1809" width="1.7109375" style="180" customWidth="1"/>
    <col min="1810" max="1810" width="11.85546875" style="180" bestFit="1" customWidth="1"/>
    <col min="1811" max="1811" width="1.7109375" style="180" customWidth="1"/>
    <col min="1812" max="2048" width="9.140625" style="180"/>
    <col min="2049" max="2049" width="36.7109375" style="180" customWidth="1"/>
    <col min="2050" max="2050" width="12.7109375" style="180" customWidth="1"/>
    <col min="2051" max="2051" width="1.7109375" style="180" customWidth="1"/>
    <col min="2052" max="2052" width="11.28515625" style="180" bestFit="1" customWidth="1"/>
    <col min="2053" max="2053" width="1.7109375" style="180" customWidth="1"/>
    <col min="2054" max="2054" width="12.7109375" style="180" customWidth="1"/>
    <col min="2055" max="2055" width="1.7109375" style="180" customWidth="1"/>
    <col min="2056" max="2056" width="12.28515625" style="180" bestFit="1" customWidth="1"/>
    <col min="2057" max="2057" width="1.7109375" style="180" customWidth="1"/>
    <col min="2058" max="2058" width="12.28515625" style="180" bestFit="1" customWidth="1"/>
    <col min="2059" max="2059" width="1.7109375" style="180" customWidth="1"/>
    <col min="2060" max="2060" width="12.28515625" style="180" bestFit="1" customWidth="1"/>
    <col min="2061" max="2061" width="1.7109375" style="180" customWidth="1"/>
    <col min="2062" max="2062" width="12.28515625" style="180" bestFit="1" customWidth="1"/>
    <col min="2063" max="2063" width="1.7109375" style="180" customWidth="1"/>
    <col min="2064" max="2064" width="11.85546875" style="180" bestFit="1" customWidth="1"/>
    <col min="2065" max="2065" width="1.7109375" style="180" customWidth="1"/>
    <col min="2066" max="2066" width="11.85546875" style="180" bestFit="1" customWidth="1"/>
    <col min="2067" max="2067" width="1.7109375" style="180" customWidth="1"/>
    <col min="2068" max="2304" width="9.140625" style="180"/>
    <col min="2305" max="2305" width="36.7109375" style="180" customWidth="1"/>
    <col min="2306" max="2306" width="12.7109375" style="180" customWidth="1"/>
    <col min="2307" max="2307" width="1.7109375" style="180" customWidth="1"/>
    <col min="2308" max="2308" width="11.28515625" style="180" bestFit="1" customWidth="1"/>
    <col min="2309" max="2309" width="1.7109375" style="180" customWidth="1"/>
    <col min="2310" max="2310" width="12.7109375" style="180" customWidth="1"/>
    <col min="2311" max="2311" width="1.7109375" style="180" customWidth="1"/>
    <col min="2312" max="2312" width="12.28515625" style="180" bestFit="1" customWidth="1"/>
    <col min="2313" max="2313" width="1.7109375" style="180" customWidth="1"/>
    <col min="2314" max="2314" width="12.28515625" style="180" bestFit="1" customWidth="1"/>
    <col min="2315" max="2315" width="1.7109375" style="180" customWidth="1"/>
    <col min="2316" max="2316" width="12.28515625" style="180" bestFit="1" customWidth="1"/>
    <col min="2317" max="2317" width="1.7109375" style="180" customWidth="1"/>
    <col min="2318" max="2318" width="12.28515625" style="180" bestFit="1" customWidth="1"/>
    <col min="2319" max="2319" width="1.7109375" style="180" customWidth="1"/>
    <col min="2320" max="2320" width="11.85546875" style="180" bestFit="1" customWidth="1"/>
    <col min="2321" max="2321" width="1.7109375" style="180" customWidth="1"/>
    <col min="2322" max="2322" width="11.85546875" style="180" bestFit="1" customWidth="1"/>
    <col min="2323" max="2323" width="1.7109375" style="180" customWidth="1"/>
    <col min="2324" max="2560" width="9.140625" style="180"/>
    <col min="2561" max="2561" width="36.7109375" style="180" customWidth="1"/>
    <col min="2562" max="2562" width="12.7109375" style="180" customWidth="1"/>
    <col min="2563" max="2563" width="1.7109375" style="180" customWidth="1"/>
    <col min="2564" max="2564" width="11.28515625" style="180" bestFit="1" customWidth="1"/>
    <col min="2565" max="2565" width="1.7109375" style="180" customWidth="1"/>
    <col min="2566" max="2566" width="12.7109375" style="180" customWidth="1"/>
    <col min="2567" max="2567" width="1.7109375" style="180" customWidth="1"/>
    <col min="2568" max="2568" width="12.28515625" style="180" bestFit="1" customWidth="1"/>
    <col min="2569" max="2569" width="1.7109375" style="180" customWidth="1"/>
    <col min="2570" max="2570" width="12.28515625" style="180" bestFit="1" customWidth="1"/>
    <col min="2571" max="2571" width="1.7109375" style="180" customWidth="1"/>
    <col min="2572" max="2572" width="12.28515625" style="180" bestFit="1" customWidth="1"/>
    <col min="2573" max="2573" width="1.7109375" style="180" customWidth="1"/>
    <col min="2574" max="2574" width="12.28515625" style="180" bestFit="1" customWidth="1"/>
    <col min="2575" max="2575" width="1.7109375" style="180" customWidth="1"/>
    <col min="2576" max="2576" width="11.85546875" style="180" bestFit="1" customWidth="1"/>
    <col min="2577" max="2577" width="1.7109375" style="180" customWidth="1"/>
    <col min="2578" max="2578" width="11.85546875" style="180" bestFit="1" customWidth="1"/>
    <col min="2579" max="2579" width="1.7109375" style="180" customWidth="1"/>
    <col min="2580" max="2816" width="9.140625" style="180"/>
    <col min="2817" max="2817" width="36.7109375" style="180" customWidth="1"/>
    <col min="2818" max="2818" width="12.7109375" style="180" customWidth="1"/>
    <col min="2819" max="2819" width="1.7109375" style="180" customWidth="1"/>
    <col min="2820" max="2820" width="11.28515625" style="180" bestFit="1" customWidth="1"/>
    <col min="2821" max="2821" width="1.7109375" style="180" customWidth="1"/>
    <col min="2822" max="2822" width="12.7109375" style="180" customWidth="1"/>
    <col min="2823" max="2823" width="1.7109375" style="180" customWidth="1"/>
    <col min="2824" max="2824" width="12.28515625" style="180" bestFit="1" customWidth="1"/>
    <col min="2825" max="2825" width="1.7109375" style="180" customWidth="1"/>
    <col min="2826" max="2826" width="12.28515625" style="180" bestFit="1" customWidth="1"/>
    <col min="2827" max="2827" width="1.7109375" style="180" customWidth="1"/>
    <col min="2828" max="2828" width="12.28515625" style="180" bestFit="1" customWidth="1"/>
    <col min="2829" max="2829" width="1.7109375" style="180" customWidth="1"/>
    <col min="2830" max="2830" width="12.28515625" style="180" bestFit="1" customWidth="1"/>
    <col min="2831" max="2831" width="1.7109375" style="180" customWidth="1"/>
    <col min="2832" max="2832" width="11.85546875" style="180" bestFit="1" customWidth="1"/>
    <col min="2833" max="2833" width="1.7109375" style="180" customWidth="1"/>
    <col min="2834" max="2834" width="11.85546875" style="180" bestFit="1" customWidth="1"/>
    <col min="2835" max="2835" width="1.7109375" style="180" customWidth="1"/>
    <col min="2836" max="3072" width="9.140625" style="180"/>
    <col min="3073" max="3073" width="36.7109375" style="180" customWidth="1"/>
    <col min="3074" max="3074" width="12.7109375" style="180" customWidth="1"/>
    <col min="3075" max="3075" width="1.7109375" style="180" customWidth="1"/>
    <col min="3076" max="3076" width="11.28515625" style="180" bestFit="1" customWidth="1"/>
    <col min="3077" max="3077" width="1.7109375" style="180" customWidth="1"/>
    <col min="3078" max="3078" width="12.7109375" style="180" customWidth="1"/>
    <col min="3079" max="3079" width="1.7109375" style="180" customWidth="1"/>
    <col min="3080" max="3080" width="12.28515625" style="180" bestFit="1" customWidth="1"/>
    <col min="3081" max="3081" width="1.7109375" style="180" customWidth="1"/>
    <col min="3082" max="3082" width="12.28515625" style="180" bestFit="1" customWidth="1"/>
    <col min="3083" max="3083" width="1.7109375" style="180" customWidth="1"/>
    <col min="3084" max="3084" width="12.28515625" style="180" bestFit="1" customWidth="1"/>
    <col min="3085" max="3085" width="1.7109375" style="180" customWidth="1"/>
    <col min="3086" max="3086" width="12.28515625" style="180" bestFit="1" customWidth="1"/>
    <col min="3087" max="3087" width="1.7109375" style="180" customWidth="1"/>
    <col min="3088" max="3088" width="11.85546875" style="180" bestFit="1" customWidth="1"/>
    <col min="3089" max="3089" width="1.7109375" style="180" customWidth="1"/>
    <col min="3090" max="3090" width="11.85546875" style="180" bestFit="1" customWidth="1"/>
    <col min="3091" max="3091" width="1.7109375" style="180" customWidth="1"/>
    <col min="3092" max="3328" width="9.140625" style="180"/>
    <col min="3329" max="3329" width="36.7109375" style="180" customWidth="1"/>
    <col min="3330" max="3330" width="12.7109375" style="180" customWidth="1"/>
    <col min="3331" max="3331" width="1.7109375" style="180" customWidth="1"/>
    <col min="3332" max="3332" width="11.28515625" style="180" bestFit="1" customWidth="1"/>
    <col min="3333" max="3333" width="1.7109375" style="180" customWidth="1"/>
    <col min="3334" max="3334" width="12.7109375" style="180" customWidth="1"/>
    <col min="3335" max="3335" width="1.7109375" style="180" customWidth="1"/>
    <col min="3336" max="3336" width="12.28515625" style="180" bestFit="1" customWidth="1"/>
    <col min="3337" max="3337" width="1.7109375" style="180" customWidth="1"/>
    <col min="3338" max="3338" width="12.28515625" style="180" bestFit="1" customWidth="1"/>
    <col min="3339" max="3339" width="1.7109375" style="180" customWidth="1"/>
    <col min="3340" max="3340" width="12.28515625" style="180" bestFit="1" customWidth="1"/>
    <col min="3341" max="3341" width="1.7109375" style="180" customWidth="1"/>
    <col min="3342" max="3342" width="12.28515625" style="180" bestFit="1" customWidth="1"/>
    <col min="3343" max="3343" width="1.7109375" style="180" customWidth="1"/>
    <col min="3344" max="3344" width="11.85546875" style="180" bestFit="1" customWidth="1"/>
    <col min="3345" max="3345" width="1.7109375" style="180" customWidth="1"/>
    <col min="3346" max="3346" width="11.85546875" style="180" bestFit="1" customWidth="1"/>
    <col min="3347" max="3347" width="1.7109375" style="180" customWidth="1"/>
    <col min="3348" max="3584" width="9.140625" style="180"/>
    <col min="3585" max="3585" width="36.7109375" style="180" customWidth="1"/>
    <col min="3586" max="3586" width="12.7109375" style="180" customWidth="1"/>
    <col min="3587" max="3587" width="1.7109375" style="180" customWidth="1"/>
    <col min="3588" max="3588" width="11.28515625" style="180" bestFit="1" customWidth="1"/>
    <col min="3589" max="3589" width="1.7109375" style="180" customWidth="1"/>
    <col min="3590" max="3590" width="12.7109375" style="180" customWidth="1"/>
    <col min="3591" max="3591" width="1.7109375" style="180" customWidth="1"/>
    <col min="3592" max="3592" width="12.28515625" style="180" bestFit="1" customWidth="1"/>
    <col min="3593" max="3593" width="1.7109375" style="180" customWidth="1"/>
    <col min="3594" max="3594" width="12.28515625" style="180" bestFit="1" customWidth="1"/>
    <col min="3595" max="3595" width="1.7109375" style="180" customWidth="1"/>
    <col min="3596" max="3596" width="12.28515625" style="180" bestFit="1" customWidth="1"/>
    <col min="3597" max="3597" width="1.7109375" style="180" customWidth="1"/>
    <col min="3598" max="3598" width="12.28515625" style="180" bestFit="1" customWidth="1"/>
    <col min="3599" max="3599" width="1.7109375" style="180" customWidth="1"/>
    <col min="3600" max="3600" width="11.85546875" style="180" bestFit="1" customWidth="1"/>
    <col min="3601" max="3601" width="1.7109375" style="180" customWidth="1"/>
    <col min="3602" max="3602" width="11.85546875" style="180" bestFit="1" customWidth="1"/>
    <col min="3603" max="3603" width="1.7109375" style="180" customWidth="1"/>
    <col min="3604" max="3840" width="9.140625" style="180"/>
    <col min="3841" max="3841" width="36.7109375" style="180" customWidth="1"/>
    <col min="3842" max="3842" width="12.7109375" style="180" customWidth="1"/>
    <col min="3843" max="3843" width="1.7109375" style="180" customWidth="1"/>
    <col min="3844" max="3844" width="11.28515625" style="180" bestFit="1" customWidth="1"/>
    <col min="3845" max="3845" width="1.7109375" style="180" customWidth="1"/>
    <col min="3846" max="3846" width="12.7109375" style="180" customWidth="1"/>
    <col min="3847" max="3847" width="1.7109375" style="180" customWidth="1"/>
    <col min="3848" max="3848" width="12.28515625" style="180" bestFit="1" customWidth="1"/>
    <col min="3849" max="3849" width="1.7109375" style="180" customWidth="1"/>
    <col min="3850" max="3850" width="12.28515625" style="180" bestFit="1" customWidth="1"/>
    <col min="3851" max="3851" width="1.7109375" style="180" customWidth="1"/>
    <col min="3852" max="3852" width="12.28515625" style="180" bestFit="1" customWidth="1"/>
    <col min="3853" max="3853" width="1.7109375" style="180" customWidth="1"/>
    <col min="3854" max="3854" width="12.28515625" style="180" bestFit="1" customWidth="1"/>
    <col min="3855" max="3855" width="1.7109375" style="180" customWidth="1"/>
    <col min="3856" max="3856" width="11.85546875" style="180" bestFit="1" customWidth="1"/>
    <col min="3857" max="3857" width="1.7109375" style="180" customWidth="1"/>
    <col min="3858" max="3858" width="11.85546875" style="180" bestFit="1" customWidth="1"/>
    <col min="3859" max="3859" width="1.7109375" style="180" customWidth="1"/>
    <col min="3860" max="4096" width="9.140625" style="180"/>
    <col min="4097" max="4097" width="36.7109375" style="180" customWidth="1"/>
    <col min="4098" max="4098" width="12.7109375" style="180" customWidth="1"/>
    <col min="4099" max="4099" width="1.7109375" style="180" customWidth="1"/>
    <col min="4100" max="4100" width="11.28515625" style="180" bestFit="1" customWidth="1"/>
    <col min="4101" max="4101" width="1.7109375" style="180" customWidth="1"/>
    <col min="4102" max="4102" width="12.7109375" style="180" customWidth="1"/>
    <col min="4103" max="4103" width="1.7109375" style="180" customWidth="1"/>
    <col min="4104" max="4104" width="12.28515625" style="180" bestFit="1" customWidth="1"/>
    <col min="4105" max="4105" width="1.7109375" style="180" customWidth="1"/>
    <col min="4106" max="4106" width="12.28515625" style="180" bestFit="1" customWidth="1"/>
    <col min="4107" max="4107" width="1.7109375" style="180" customWidth="1"/>
    <col min="4108" max="4108" width="12.28515625" style="180" bestFit="1" customWidth="1"/>
    <col min="4109" max="4109" width="1.7109375" style="180" customWidth="1"/>
    <col min="4110" max="4110" width="12.28515625" style="180" bestFit="1" customWidth="1"/>
    <col min="4111" max="4111" width="1.7109375" style="180" customWidth="1"/>
    <col min="4112" max="4112" width="11.85546875" style="180" bestFit="1" customWidth="1"/>
    <col min="4113" max="4113" width="1.7109375" style="180" customWidth="1"/>
    <col min="4114" max="4114" width="11.85546875" style="180" bestFit="1" customWidth="1"/>
    <col min="4115" max="4115" width="1.7109375" style="180" customWidth="1"/>
    <col min="4116" max="4352" width="9.140625" style="180"/>
    <col min="4353" max="4353" width="36.7109375" style="180" customWidth="1"/>
    <col min="4354" max="4354" width="12.7109375" style="180" customWidth="1"/>
    <col min="4355" max="4355" width="1.7109375" style="180" customWidth="1"/>
    <col min="4356" max="4356" width="11.28515625" style="180" bestFit="1" customWidth="1"/>
    <col min="4357" max="4357" width="1.7109375" style="180" customWidth="1"/>
    <col min="4358" max="4358" width="12.7109375" style="180" customWidth="1"/>
    <col min="4359" max="4359" width="1.7109375" style="180" customWidth="1"/>
    <col min="4360" max="4360" width="12.28515625" style="180" bestFit="1" customWidth="1"/>
    <col min="4361" max="4361" width="1.7109375" style="180" customWidth="1"/>
    <col min="4362" max="4362" width="12.28515625" style="180" bestFit="1" customWidth="1"/>
    <col min="4363" max="4363" width="1.7109375" style="180" customWidth="1"/>
    <col min="4364" max="4364" width="12.28515625" style="180" bestFit="1" customWidth="1"/>
    <col min="4365" max="4365" width="1.7109375" style="180" customWidth="1"/>
    <col min="4366" max="4366" width="12.28515625" style="180" bestFit="1" customWidth="1"/>
    <col min="4367" max="4367" width="1.7109375" style="180" customWidth="1"/>
    <col min="4368" max="4368" width="11.85546875" style="180" bestFit="1" customWidth="1"/>
    <col min="4369" max="4369" width="1.7109375" style="180" customWidth="1"/>
    <col min="4370" max="4370" width="11.85546875" style="180" bestFit="1" customWidth="1"/>
    <col min="4371" max="4371" width="1.7109375" style="180" customWidth="1"/>
    <col min="4372" max="4608" width="9.140625" style="180"/>
    <col min="4609" max="4609" width="36.7109375" style="180" customWidth="1"/>
    <col min="4610" max="4610" width="12.7109375" style="180" customWidth="1"/>
    <col min="4611" max="4611" width="1.7109375" style="180" customWidth="1"/>
    <col min="4612" max="4612" width="11.28515625" style="180" bestFit="1" customWidth="1"/>
    <col min="4613" max="4613" width="1.7109375" style="180" customWidth="1"/>
    <col min="4614" max="4614" width="12.7109375" style="180" customWidth="1"/>
    <col min="4615" max="4615" width="1.7109375" style="180" customWidth="1"/>
    <col min="4616" max="4616" width="12.28515625" style="180" bestFit="1" customWidth="1"/>
    <col min="4617" max="4617" width="1.7109375" style="180" customWidth="1"/>
    <col min="4618" max="4618" width="12.28515625" style="180" bestFit="1" customWidth="1"/>
    <col min="4619" max="4619" width="1.7109375" style="180" customWidth="1"/>
    <col min="4620" max="4620" width="12.28515625" style="180" bestFit="1" customWidth="1"/>
    <col min="4621" max="4621" width="1.7109375" style="180" customWidth="1"/>
    <col min="4622" max="4622" width="12.28515625" style="180" bestFit="1" customWidth="1"/>
    <col min="4623" max="4623" width="1.7109375" style="180" customWidth="1"/>
    <col min="4624" max="4624" width="11.85546875" style="180" bestFit="1" customWidth="1"/>
    <col min="4625" max="4625" width="1.7109375" style="180" customWidth="1"/>
    <col min="4626" max="4626" width="11.85546875" style="180" bestFit="1" customWidth="1"/>
    <col min="4627" max="4627" width="1.7109375" style="180" customWidth="1"/>
    <col min="4628" max="4864" width="9.140625" style="180"/>
    <col min="4865" max="4865" width="36.7109375" style="180" customWidth="1"/>
    <col min="4866" max="4866" width="12.7109375" style="180" customWidth="1"/>
    <col min="4867" max="4867" width="1.7109375" style="180" customWidth="1"/>
    <col min="4868" max="4868" width="11.28515625" style="180" bestFit="1" customWidth="1"/>
    <col min="4869" max="4869" width="1.7109375" style="180" customWidth="1"/>
    <col min="4870" max="4870" width="12.7109375" style="180" customWidth="1"/>
    <col min="4871" max="4871" width="1.7109375" style="180" customWidth="1"/>
    <col min="4872" max="4872" width="12.28515625" style="180" bestFit="1" customWidth="1"/>
    <col min="4873" max="4873" width="1.7109375" style="180" customWidth="1"/>
    <col min="4874" max="4874" width="12.28515625" style="180" bestFit="1" customWidth="1"/>
    <col min="4875" max="4875" width="1.7109375" style="180" customWidth="1"/>
    <col min="4876" max="4876" width="12.28515625" style="180" bestFit="1" customWidth="1"/>
    <col min="4877" max="4877" width="1.7109375" style="180" customWidth="1"/>
    <col min="4878" max="4878" width="12.28515625" style="180" bestFit="1" customWidth="1"/>
    <col min="4879" max="4879" width="1.7109375" style="180" customWidth="1"/>
    <col min="4880" max="4880" width="11.85546875" style="180" bestFit="1" customWidth="1"/>
    <col min="4881" max="4881" width="1.7109375" style="180" customWidth="1"/>
    <col min="4882" max="4882" width="11.85546875" style="180" bestFit="1" customWidth="1"/>
    <col min="4883" max="4883" width="1.7109375" style="180" customWidth="1"/>
    <col min="4884" max="5120" width="9.140625" style="180"/>
    <col min="5121" max="5121" width="36.7109375" style="180" customWidth="1"/>
    <col min="5122" max="5122" width="12.7109375" style="180" customWidth="1"/>
    <col min="5123" max="5123" width="1.7109375" style="180" customWidth="1"/>
    <col min="5124" max="5124" width="11.28515625" style="180" bestFit="1" customWidth="1"/>
    <col min="5125" max="5125" width="1.7109375" style="180" customWidth="1"/>
    <col min="5126" max="5126" width="12.7109375" style="180" customWidth="1"/>
    <col min="5127" max="5127" width="1.7109375" style="180" customWidth="1"/>
    <col min="5128" max="5128" width="12.28515625" style="180" bestFit="1" customWidth="1"/>
    <col min="5129" max="5129" width="1.7109375" style="180" customWidth="1"/>
    <col min="5130" max="5130" width="12.28515625" style="180" bestFit="1" customWidth="1"/>
    <col min="5131" max="5131" width="1.7109375" style="180" customWidth="1"/>
    <col min="5132" max="5132" width="12.28515625" style="180" bestFit="1" customWidth="1"/>
    <col min="5133" max="5133" width="1.7109375" style="180" customWidth="1"/>
    <col min="5134" max="5134" width="12.28515625" style="180" bestFit="1" customWidth="1"/>
    <col min="5135" max="5135" width="1.7109375" style="180" customWidth="1"/>
    <col min="5136" max="5136" width="11.85546875" style="180" bestFit="1" customWidth="1"/>
    <col min="5137" max="5137" width="1.7109375" style="180" customWidth="1"/>
    <col min="5138" max="5138" width="11.85546875" style="180" bestFit="1" customWidth="1"/>
    <col min="5139" max="5139" width="1.7109375" style="180" customWidth="1"/>
    <col min="5140" max="5376" width="9.140625" style="180"/>
    <col min="5377" max="5377" width="36.7109375" style="180" customWidth="1"/>
    <col min="5378" max="5378" width="12.7109375" style="180" customWidth="1"/>
    <col min="5379" max="5379" width="1.7109375" style="180" customWidth="1"/>
    <col min="5380" max="5380" width="11.28515625" style="180" bestFit="1" customWidth="1"/>
    <col min="5381" max="5381" width="1.7109375" style="180" customWidth="1"/>
    <col min="5382" max="5382" width="12.7109375" style="180" customWidth="1"/>
    <col min="5383" max="5383" width="1.7109375" style="180" customWidth="1"/>
    <col min="5384" max="5384" width="12.28515625" style="180" bestFit="1" customWidth="1"/>
    <col min="5385" max="5385" width="1.7109375" style="180" customWidth="1"/>
    <col min="5386" max="5386" width="12.28515625" style="180" bestFit="1" customWidth="1"/>
    <col min="5387" max="5387" width="1.7109375" style="180" customWidth="1"/>
    <col min="5388" max="5388" width="12.28515625" style="180" bestFit="1" customWidth="1"/>
    <col min="5389" max="5389" width="1.7109375" style="180" customWidth="1"/>
    <col min="5390" max="5390" width="12.28515625" style="180" bestFit="1" customWidth="1"/>
    <col min="5391" max="5391" width="1.7109375" style="180" customWidth="1"/>
    <col min="5392" max="5392" width="11.85546875" style="180" bestFit="1" customWidth="1"/>
    <col min="5393" max="5393" width="1.7109375" style="180" customWidth="1"/>
    <col min="5394" max="5394" width="11.85546875" style="180" bestFit="1" customWidth="1"/>
    <col min="5395" max="5395" width="1.7109375" style="180" customWidth="1"/>
    <col min="5396" max="5632" width="9.140625" style="180"/>
    <col min="5633" max="5633" width="36.7109375" style="180" customWidth="1"/>
    <col min="5634" max="5634" width="12.7109375" style="180" customWidth="1"/>
    <col min="5635" max="5635" width="1.7109375" style="180" customWidth="1"/>
    <col min="5636" max="5636" width="11.28515625" style="180" bestFit="1" customWidth="1"/>
    <col min="5637" max="5637" width="1.7109375" style="180" customWidth="1"/>
    <col min="5638" max="5638" width="12.7109375" style="180" customWidth="1"/>
    <col min="5639" max="5639" width="1.7109375" style="180" customWidth="1"/>
    <col min="5640" max="5640" width="12.28515625" style="180" bestFit="1" customWidth="1"/>
    <col min="5641" max="5641" width="1.7109375" style="180" customWidth="1"/>
    <col min="5642" max="5642" width="12.28515625" style="180" bestFit="1" customWidth="1"/>
    <col min="5643" max="5643" width="1.7109375" style="180" customWidth="1"/>
    <col min="5644" max="5644" width="12.28515625" style="180" bestFit="1" customWidth="1"/>
    <col min="5645" max="5645" width="1.7109375" style="180" customWidth="1"/>
    <col min="5646" max="5646" width="12.28515625" style="180" bestFit="1" customWidth="1"/>
    <col min="5647" max="5647" width="1.7109375" style="180" customWidth="1"/>
    <col min="5648" max="5648" width="11.85546875" style="180" bestFit="1" customWidth="1"/>
    <col min="5649" max="5649" width="1.7109375" style="180" customWidth="1"/>
    <col min="5650" max="5650" width="11.85546875" style="180" bestFit="1" customWidth="1"/>
    <col min="5651" max="5651" width="1.7109375" style="180" customWidth="1"/>
    <col min="5652" max="5888" width="9.140625" style="180"/>
    <col min="5889" max="5889" width="36.7109375" style="180" customWidth="1"/>
    <col min="5890" max="5890" width="12.7109375" style="180" customWidth="1"/>
    <col min="5891" max="5891" width="1.7109375" style="180" customWidth="1"/>
    <col min="5892" max="5892" width="11.28515625" style="180" bestFit="1" customWidth="1"/>
    <col min="5893" max="5893" width="1.7109375" style="180" customWidth="1"/>
    <col min="5894" max="5894" width="12.7109375" style="180" customWidth="1"/>
    <col min="5895" max="5895" width="1.7109375" style="180" customWidth="1"/>
    <col min="5896" max="5896" width="12.28515625" style="180" bestFit="1" customWidth="1"/>
    <col min="5897" max="5897" width="1.7109375" style="180" customWidth="1"/>
    <col min="5898" max="5898" width="12.28515625" style="180" bestFit="1" customWidth="1"/>
    <col min="5899" max="5899" width="1.7109375" style="180" customWidth="1"/>
    <col min="5900" max="5900" width="12.28515625" style="180" bestFit="1" customWidth="1"/>
    <col min="5901" max="5901" width="1.7109375" style="180" customWidth="1"/>
    <col min="5902" max="5902" width="12.28515625" style="180" bestFit="1" customWidth="1"/>
    <col min="5903" max="5903" width="1.7109375" style="180" customWidth="1"/>
    <col min="5904" max="5904" width="11.85546875" style="180" bestFit="1" customWidth="1"/>
    <col min="5905" max="5905" width="1.7109375" style="180" customWidth="1"/>
    <col min="5906" max="5906" width="11.85546875" style="180" bestFit="1" customWidth="1"/>
    <col min="5907" max="5907" width="1.7109375" style="180" customWidth="1"/>
    <col min="5908" max="6144" width="9.140625" style="180"/>
    <col min="6145" max="6145" width="36.7109375" style="180" customWidth="1"/>
    <col min="6146" max="6146" width="12.7109375" style="180" customWidth="1"/>
    <col min="6147" max="6147" width="1.7109375" style="180" customWidth="1"/>
    <col min="6148" max="6148" width="11.28515625" style="180" bestFit="1" customWidth="1"/>
    <col min="6149" max="6149" width="1.7109375" style="180" customWidth="1"/>
    <col min="6150" max="6150" width="12.7109375" style="180" customWidth="1"/>
    <col min="6151" max="6151" width="1.7109375" style="180" customWidth="1"/>
    <col min="6152" max="6152" width="12.28515625" style="180" bestFit="1" customWidth="1"/>
    <col min="6153" max="6153" width="1.7109375" style="180" customWidth="1"/>
    <col min="6154" max="6154" width="12.28515625" style="180" bestFit="1" customWidth="1"/>
    <col min="6155" max="6155" width="1.7109375" style="180" customWidth="1"/>
    <col min="6156" max="6156" width="12.28515625" style="180" bestFit="1" customWidth="1"/>
    <col min="6157" max="6157" width="1.7109375" style="180" customWidth="1"/>
    <col min="6158" max="6158" width="12.28515625" style="180" bestFit="1" customWidth="1"/>
    <col min="6159" max="6159" width="1.7109375" style="180" customWidth="1"/>
    <col min="6160" max="6160" width="11.85546875" style="180" bestFit="1" customWidth="1"/>
    <col min="6161" max="6161" width="1.7109375" style="180" customWidth="1"/>
    <col min="6162" max="6162" width="11.85546875" style="180" bestFit="1" customWidth="1"/>
    <col min="6163" max="6163" width="1.7109375" style="180" customWidth="1"/>
    <col min="6164" max="6400" width="9.140625" style="180"/>
    <col min="6401" max="6401" width="36.7109375" style="180" customWidth="1"/>
    <col min="6402" max="6402" width="12.7109375" style="180" customWidth="1"/>
    <col min="6403" max="6403" width="1.7109375" style="180" customWidth="1"/>
    <col min="6404" max="6404" width="11.28515625" style="180" bestFit="1" customWidth="1"/>
    <col min="6405" max="6405" width="1.7109375" style="180" customWidth="1"/>
    <col min="6406" max="6406" width="12.7109375" style="180" customWidth="1"/>
    <col min="6407" max="6407" width="1.7109375" style="180" customWidth="1"/>
    <col min="6408" max="6408" width="12.28515625" style="180" bestFit="1" customWidth="1"/>
    <col min="6409" max="6409" width="1.7109375" style="180" customWidth="1"/>
    <col min="6410" max="6410" width="12.28515625" style="180" bestFit="1" customWidth="1"/>
    <col min="6411" max="6411" width="1.7109375" style="180" customWidth="1"/>
    <col min="6412" max="6412" width="12.28515625" style="180" bestFit="1" customWidth="1"/>
    <col min="6413" max="6413" width="1.7109375" style="180" customWidth="1"/>
    <col min="6414" max="6414" width="12.28515625" style="180" bestFit="1" customWidth="1"/>
    <col min="6415" max="6415" width="1.7109375" style="180" customWidth="1"/>
    <col min="6416" max="6416" width="11.85546875" style="180" bestFit="1" customWidth="1"/>
    <col min="6417" max="6417" width="1.7109375" style="180" customWidth="1"/>
    <col min="6418" max="6418" width="11.85546875" style="180" bestFit="1" customWidth="1"/>
    <col min="6419" max="6419" width="1.7109375" style="180" customWidth="1"/>
    <col min="6420" max="6656" width="9.140625" style="180"/>
    <col min="6657" max="6657" width="36.7109375" style="180" customWidth="1"/>
    <col min="6658" max="6658" width="12.7109375" style="180" customWidth="1"/>
    <col min="6659" max="6659" width="1.7109375" style="180" customWidth="1"/>
    <col min="6660" max="6660" width="11.28515625" style="180" bestFit="1" customWidth="1"/>
    <col min="6661" max="6661" width="1.7109375" style="180" customWidth="1"/>
    <col min="6662" max="6662" width="12.7109375" style="180" customWidth="1"/>
    <col min="6663" max="6663" width="1.7109375" style="180" customWidth="1"/>
    <col min="6664" max="6664" width="12.28515625" style="180" bestFit="1" customWidth="1"/>
    <col min="6665" max="6665" width="1.7109375" style="180" customWidth="1"/>
    <col min="6666" max="6666" width="12.28515625" style="180" bestFit="1" customWidth="1"/>
    <col min="6667" max="6667" width="1.7109375" style="180" customWidth="1"/>
    <col min="6668" max="6668" width="12.28515625" style="180" bestFit="1" customWidth="1"/>
    <col min="6669" max="6669" width="1.7109375" style="180" customWidth="1"/>
    <col min="6670" max="6670" width="12.28515625" style="180" bestFit="1" customWidth="1"/>
    <col min="6671" max="6671" width="1.7109375" style="180" customWidth="1"/>
    <col min="6672" max="6672" width="11.85546875" style="180" bestFit="1" customWidth="1"/>
    <col min="6673" max="6673" width="1.7109375" style="180" customWidth="1"/>
    <col min="6674" max="6674" width="11.85546875" style="180" bestFit="1" customWidth="1"/>
    <col min="6675" max="6675" width="1.7109375" style="180" customWidth="1"/>
    <col min="6676" max="6912" width="9.140625" style="180"/>
    <col min="6913" max="6913" width="36.7109375" style="180" customWidth="1"/>
    <col min="6914" max="6914" width="12.7109375" style="180" customWidth="1"/>
    <col min="6915" max="6915" width="1.7109375" style="180" customWidth="1"/>
    <col min="6916" max="6916" width="11.28515625" style="180" bestFit="1" customWidth="1"/>
    <col min="6917" max="6917" width="1.7109375" style="180" customWidth="1"/>
    <col min="6918" max="6918" width="12.7109375" style="180" customWidth="1"/>
    <col min="6919" max="6919" width="1.7109375" style="180" customWidth="1"/>
    <col min="6920" max="6920" width="12.28515625" style="180" bestFit="1" customWidth="1"/>
    <col min="6921" max="6921" width="1.7109375" style="180" customWidth="1"/>
    <col min="6922" max="6922" width="12.28515625" style="180" bestFit="1" customWidth="1"/>
    <col min="6923" max="6923" width="1.7109375" style="180" customWidth="1"/>
    <col min="6924" max="6924" width="12.28515625" style="180" bestFit="1" customWidth="1"/>
    <col min="6925" max="6925" width="1.7109375" style="180" customWidth="1"/>
    <col min="6926" max="6926" width="12.28515625" style="180" bestFit="1" customWidth="1"/>
    <col min="6927" max="6927" width="1.7109375" style="180" customWidth="1"/>
    <col min="6928" max="6928" width="11.85546875" style="180" bestFit="1" customWidth="1"/>
    <col min="6929" max="6929" width="1.7109375" style="180" customWidth="1"/>
    <col min="6930" max="6930" width="11.85546875" style="180" bestFit="1" customWidth="1"/>
    <col min="6931" max="6931" width="1.7109375" style="180" customWidth="1"/>
    <col min="6932" max="7168" width="9.140625" style="180"/>
    <col min="7169" max="7169" width="36.7109375" style="180" customWidth="1"/>
    <col min="7170" max="7170" width="12.7109375" style="180" customWidth="1"/>
    <col min="7171" max="7171" width="1.7109375" style="180" customWidth="1"/>
    <col min="7172" max="7172" width="11.28515625" style="180" bestFit="1" customWidth="1"/>
    <col min="7173" max="7173" width="1.7109375" style="180" customWidth="1"/>
    <col min="7174" max="7174" width="12.7109375" style="180" customWidth="1"/>
    <col min="7175" max="7175" width="1.7109375" style="180" customWidth="1"/>
    <col min="7176" max="7176" width="12.28515625" style="180" bestFit="1" customWidth="1"/>
    <col min="7177" max="7177" width="1.7109375" style="180" customWidth="1"/>
    <col min="7178" max="7178" width="12.28515625" style="180" bestFit="1" customWidth="1"/>
    <col min="7179" max="7179" width="1.7109375" style="180" customWidth="1"/>
    <col min="7180" max="7180" width="12.28515625" style="180" bestFit="1" customWidth="1"/>
    <col min="7181" max="7181" width="1.7109375" style="180" customWidth="1"/>
    <col min="7182" max="7182" width="12.28515625" style="180" bestFit="1" customWidth="1"/>
    <col min="7183" max="7183" width="1.7109375" style="180" customWidth="1"/>
    <col min="7184" max="7184" width="11.85546875" style="180" bestFit="1" customWidth="1"/>
    <col min="7185" max="7185" width="1.7109375" style="180" customWidth="1"/>
    <col min="7186" max="7186" width="11.85546875" style="180" bestFit="1" customWidth="1"/>
    <col min="7187" max="7187" width="1.7109375" style="180" customWidth="1"/>
    <col min="7188" max="7424" width="9.140625" style="180"/>
    <col min="7425" max="7425" width="36.7109375" style="180" customWidth="1"/>
    <col min="7426" max="7426" width="12.7109375" style="180" customWidth="1"/>
    <col min="7427" max="7427" width="1.7109375" style="180" customWidth="1"/>
    <col min="7428" max="7428" width="11.28515625" style="180" bestFit="1" customWidth="1"/>
    <col min="7429" max="7429" width="1.7109375" style="180" customWidth="1"/>
    <col min="7430" max="7430" width="12.7109375" style="180" customWidth="1"/>
    <col min="7431" max="7431" width="1.7109375" style="180" customWidth="1"/>
    <col min="7432" max="7432" width="12.28515625" style="180" bestFit="1" customWidth="1"/>
    <col min="7433" max="7433" width="1.7109375" style="180" customWidth="1"/>
    <col min="7434" max="7434" width="12.28515625" style="180" bestFit="1" customWidth="1"/>
    <col min="7435" max="7435" width="1.7109375" style="180" customWidth="1"/>
    <col min="7436" max="7436" width="12.28515625" style="180" bestFit="1" customWidth="1"/>
    <col min="7437" max="7437" width="1.7109375" style="180" customWidth="1"/>
    <col min="7438" max="7438" width="12.28515625" style="180" bestFit="1" customWidth="1"/>
    <col min="7439" max="7439" width="1.7109375" style="180" customWidth="1"/>
    <col min="7440" max="7440" width="11.85546875" style="180" bestFit="1" customWidth="1"/>
    <col min="7441" max="7441" width="1.7109375" style="180" customWidth="1"/>
    <col min="7442" max="7442" width="11.85546875" style="180" bestFit="1" customWidth="1"/>
    <col min="7443" max="7443" width="1.7109375" style="180" customWidth="1"/>
    <col min="7444" max="7680" width="9.140625" style="180"/>
    <col min="7681" max="7681" width="36.7109375" style="180" customWidth="1"/>
    <col min="7682" max="7682" width="12.7109375" style="180" customWidth="1"/>
    <col min="7683" max="7683" width="1.7109375" style="180" customWidth="1"/>
    <col min="7684" max="7684" width="11.28515625" style="180" bestFit="1" customWidth="1"/>
    <col min="7685" max="7685" width="1.7109375" style="180" customWidth="1"/>
    <col min="7686" max="7686" width="12.7109375" style="180" customWidth="1"/>
    <col min="7687" max="7687" width="1.7109375" style="180" customWidth="1"/>
    <col min="7688" max="7688" width="12.28515625" style="180" bestFit="1" customWidth="1"/>
    <col min="7689" max="7689" width="1.7109375" style="180" customWidth="1"/>
    <col min="7690" max="7690" width="12.28515625" style="180" bestFit="1" customWidth="1"/>
    <col min="7691" max="7691" width="1.7109375" style="180" customWidth="1"/>
    <col min="7692" max="7692" width="12.28515625" style="180" bestFit="1" customWidth="1"/>
    <col min="7693" max="7693" width="1.7109375" style="180" customWidth="1"/>
    <col min="7694" max="7694" width="12.28515625" style="180" bestFit="1" customWidth="1"/>
    <col min="7695" max="7695" width="1.7109375" style="180" customWidth="1"/>
    <col min="7696" max="7696" width="11.85546875" style="180" bestFit="1" customWidth="1"/>
    <col min="7697" max="7697" width="1.7109375" style="180" customWidth="1"/>
    <col min="7698" max="7698" width="11.85546875" style="180" bestFit="1" customWidth="1"/>
    <col min="7699" max="7699" width="1.7109375" style="180" customWidth="1"/>
    <col min="7700" max="7936" width="9.140625" style="180"/>
    <col min="7937" max="7937" width="36.7109375" style="180" customWidth="1"/>
    <col min="7938" max="7938" width="12.7109375" style="180" customWidth="1"/>
    <col min="7939" max="7939" width="1.7109375" style="180" customWidth="1"/>
    <col min="7940" max="7940" width="11.28515625" style="180" bestFit="1" customWidth="1"/>
    <col min="7941" max="7941" width="1.7109375" style="180" customWidth="1"/>
    <col min="7942" max="7942" width="12.7109375" style="180" customWidth="1"/>
    <col min="7943" max="7943" width="1.7109375" style="180" customWidth="1"/>
    <col min="7944" max="7944" width="12.28515625" style="180" bestFit="1" customWidth="1"/>
    <col min="7945" max="7945" width="1.7109375" style="180" customWidth="1"/>
    <col min="7946" max="7946" width="12.28515625" style="180" bestFit="1" customWidth="1"/>
    <col min="7947" max="7947" width="1.7109375" style="180" customWidth="1"/>
    <col min="7948" max="7948" width="12.28515625" style="180" bestFit="1" customWidth="1"/>
    <col min="7949" max="7949" width="1.7109375" style="180" customWidth="1"/>
    <col min="7950" max="7950" width="12.28515625" style="180" bestFit="1" customWidth="1"/>
    <col min="7951" max="7951" width="1.7109375" style="180" customWidth="1"/>
    <col min="7952" max="7952" width="11.85546875" style="180" bestFit="1" customWidth="1"/>
    <col min="7953" max="7953" width="1.7109375" style="180" customWidth="1"/>
    <col min="7954" max="7954" width="11.85546875" style="180" bestFit="1" customWidth="1"/>
    <col min="7955" max="7955" width="1.7109375" style="180" customWidth="1"/>
    <col min="7956" max="8192" width="9.140625" style="180"/>
    <col min="8193" max="8193" width="36.7109375" style="180" customWidth="1"/>
    <col min="8194" max="8194" width="12.7109375" style="180" customWidth="1"/>
    <col min="8195" max="8195" width="1.7109375" style="180" customWidth="1"/>
    <col min="8196" max="8196" width="11.28515625" style="180" bestFit="1" customWidth="1"/>
    <col min="8197" max="8197" width="1.7109375" style="180" customWidth="1"/>
    <col min="8198" max="8198" width="12.7109375" style="180" customWidth="1"/>
    <col min="8199" max="8199" width="1.7109375" style="180" customWidth="1"/>
    <col min="8200" max="8200" width="12.28515625" style="180" bestFit="1" customWidth="1"/>
    <col min="8201" max="8201" width="1.7109375" style="180" customWidth="1"/>
    <col min="8202" max="8202" width="12.28515625" style="180" bestFit="1" customWidth="1"/>
    <col min="8203" max="8203" width="1.7109375" style="180" customWidth="1"/>
    <col min="8204" max="8204" width="12.28515625" style="180" bestFit="1" customWidth="1"/>
    <col min="8205" max="8205" width="1.7109375" style="180" customWidth="1"/>
    <col min="8206" max="8206" width="12.28515625" style="180" bestFit="1" customWidth="1"/>
    <col min="8207" max="8207" width="1.7109375" style="180" customWidth="1"/>
    <col min="8208" max="8208" width="11.85546875" style="180" bestFit="1" customWidth="1"/>
    <col min="8209" max="8209" width="1.7109375" style="180" customWidth="1"/>
    <col min="8210" max="8210" width="11.85546875" style="180" bestFit="1" customWidth="1"/>
    <col min="8211" max="8211" width="1.7109375" style="180" customWidth="1"/>
    <col min="8212" max="8448" width="9.140625" style="180"/>
    <col min="8449" max="8449" width="36.7109375" style="180" customWidth="1"/>
    <col min="8450" max="8450" width="12.7109375" style="180" customWidth="1"/>
    <col min="8451" max="8451" width="1.7109375" style="180" customWidth="1"/>
    <col min="8452" max="8452" width="11.28515625" style="180" bestFit="1" customWidth="1"/>
    <col min="8453" max="8453" width="1.7109375" style="180" customWidth="1"/>
    <col min="8454" max="8454" width="12.7109375" style="180" customWidth="1"/>
    <col min="8455" max="8455" width="1.7109375" style="180" customWidth="1"/>
    <col min="8456" max="8456" width="12.28515625" style="180" bestFit="1" customWidth="1"/>
    <col min="8457" max="8457" width="1.7109375" style="180" customWidth="1"/>
    <col min="8458" max="8458" width="12.28515625" style="180" bestFit="1" customWidth="1"/>
    <col min="8459" max="8459" width="1.7109375" style="180" customWidth="1"/>
    <col min="8460" max="8460" width="12.28515625" style="180" bestFit="1" customWidth="1"/>
    <col min="8461" max="8461" width="1.7109375" style="180" customWidth="1"/>
    <col min="8462" max="8462" width="12.28515625" style="180" bestFit="1" customWidth="1"/>
    <col min="8463" max="8463" width="1.7109375" style="180" customWidth="1"/>
    <col min="8464" max="8464" width="11.85546875" style="180" bestFit="1" customWidth="1"/>
    <col min="8465" max="8465" width="1.7109375" style="180" customWidth="1"/>
    <col min="8466" max="8466" width="11.85546875" style="180" bestFit="1" customWidth="1"/>
    <col min="8467" max="8467" width="1.7109375" style="180" customWidth="1"/>
    <col min="8468" max="8704" width="9.140625" style="180"/>
    <col min="8705" max="8705" width="36.7109375" style="180" customWidth="1"/>
    <col min="8706" max="8706" width="12.7109375" style="180" customWidth="1"/>
    <col min="8707" max="8707" width="1.7109375" style="180" customWidth="1"/>
    <col min="8708" max="8708" width="11.28515625" style="180" bestFit="1" customWidth="1"/>
    <col min="8709" max="8709" width="1.7109375" style="180" customWidth="1"/>
    <col min="8710" max="8710" width="12.7109375" style="180" customWidth="1"/>
    <col min="8711" max="8711" width="1.7109375" style="180" customWidth="1"/>
    <col min="8712" max="8712" width="12.28515625" style="180" bestFit="1" customWidth="1"/>
    <col min="8713" max="8713" width="1.7109375" style="180" customWidth="1"/>
    <col min="8714" max="8714" width="12.28515625" style="180" bestFit="1" customWidth="1"/>
    <col min="8715" max="8715" width="1.7109375" style="180" customWidth="1"/>
    <col min="8716" max="8716" width="12.28515625" style="180" bestFit="1" customWidth="1"/>
    <col min="8717" max="8717" width="1.7109375" style="180" customWidth="1"/>
    <col min="8718" max="8718" width="12.28515625" style="180" bestFit="1" customWidth="1"/>
    <col min="8719" max="8719" width="1.7109375" style="180" customWidth="1"/>
    <col min="8720" max="8720" width="11.85546875" style="180" bestFit="1" customWidth="1"/>
    <col min="8721" max="8721" width="1.7109375" style="180" customWidth="1"/>
    <col min="8722" max="8722" width="11.85546875" style="180" bestFit="1" customWidth="1"/>
    <col min="8723" max="8723" width="1.7109375" style="180" customWidth="1"/>
    <col min="8724" max="8960" width="9.140625" style="180"/>
    <col min="8961" max="8961" width="36.7109375" style="180" customWidth="1"/>
    <col min="8962" max="8962" width="12.7109375" style="180" customWidth="1"/>
    <col min="8963" max="8963" width="1.7109375" style="180" customWidth="1"/>
    <col min="8964" max="8964" width="11.28515625" style="180" bestFit="1" customWidth="1"/>
    <col min="8965" max="8965" width="1.7109375" style="180" customWidth="1"/>
    <col min="8966" max="8966" width="12.7109375" style="180" customWidth="1"/>
    <col min="8967" max="8967" width="1.7109375" style="180" customWidth="1"/>
    <col min="8968" max="8968" width="12.28515625" style="180" bestFit="1" customWidth="1"/>
    <col min="8969" max="8969" width="1.7109375" style="180" customWidth="1"/>
    <col min="8970" max="8970" width="12.28515625" style="180" bestFit="1" customWidth="1"/>
    <col min="8971" max="8971" width="1.7109375" style="180" customWidth="1"/>
    <col min="8972" max="8972" width="12.28515625" style="180" bestFit="1" customWidth="1"/>
    <col min="8973" max="8973" width="1.7109375" style="180" customWidth="1"/>
    <col min="8974" max="8974" width="12.28515625" style="180" bestFit="1" customWidth="1"/>
    <col min="8975" max="8975" width="1.7109375" style="180" customWidth="1"/>
    <col min="8976" max="8976" width="11.85546875" style="180" bestFit="1" customWidth="1"/>
    <col min="8977" max="8977" width="1.7109375" style="180" customWidth="1"/>
    <col min="8978" max="8978" width="11.85546875" style="180" bestFit="1" customWidth="1"/>
    <col min="8979" max="8979" width="1.7109375" style="180" customWidth="1"/>
    <col min="8980" max="9216" width="9.140625" style="180"/>
    <col min="9217" max="9217" width="36.7109375" style="180" customWidth="1"/>
    <col min="9218" max="9218" width="12.7109375" style="180" customWidth="1"/>
    <col min="9219" max="9219" width="1.7109375" style="180" customWidth="1"/>
    <col min="9220" max="9220" width="11.28515625" style="180" bestFit="1" customWidth="1"/>
    <col min="9221" max="9221" width="1.7109375" style="180" customWidth="1"/>
    <col min="9222" max="9222" width="12.7109375" style="180" customWidth="1"/>
    <col min="9223" max="9223" width="1.7109375" style="180" customWidth="1"/>
    <col min="9224" max="9224" width="12.28515625" style="180" bestFit="1" customWidth="1"/>
    <col min="9225" max="9225" width="1.7109375" style="180" customWidth="1"/>
    <col min="9226" max="9226" width="12.28515625" style="180" bestFit="1" customWidth="1"/>
    <col min="9227" max="9227" width="1.7109375" style="180" customWidth="1"/>
    <col min="9228" max="9228" width="12.28515625" style="180" bestFit="1" customWidth="1"/>
    <col min="9229" max="9229" width="1.7109375" style="180" customWidth="1"/>
    <col min="9230" max="9230" width="12.28515625" style="180" bestFit="1" customWidth="1"/>
    <col min="9231" max="9231" width="1.7109375" style="180" customWidth="1"/>
    <col min="9232" max="9232" width="11.85546875" style="180" bestFit="1" customWidth="1"/>
    <col min="9233" max="9233" width="1.7109375" style="180" customWidth="1"/>
    <col min="9234" max="9234" width="11.85546875" style="180" bestFit="1" customWidth="1"/>
    <col min="9235" max="9235" width="1.7109375" style="180" customWidth="1"/>
    <col min="9236" max="9472" width="9.140625" style="180"/>
    <col min="9473" max="9473" width="36.7109375" style="180" customWidth="1"/>
    <col min="9474" max="9474" width="12.7109375" style="180" customWidth="1"/>
    <col min="9475" max="9475" width="1.7109375" style="180" customWidth="1"/>
    <col min="9476" max="9476" width="11.28515625" style="180" bestFit="1" customWidth="1"/>
    <col min="9477" max="9477" width="1.7109375" style="180" customWidth="1"/>
    <col min="9478" max="9478" width="12.7109375" style="180" customWidth="1"/>
    <col min="9479" max="9479" width="1.7109375" style="180" customWidth="1"/>
    <col min="9480" max="9480" width="12.28515625" style="180" bestFit="1" customWidth="1"/>
    <col min="9481" max="9481" width="1.7109375" style="180" customWidth="1"/>
    <col min="9482" max="9482" width="12.28515625" style="180" bestFit="1" customWidth="1"/>
    <col min="9483" max="9483" width="1.7109375" style="180" customWidth="1"/>
    <col min="9484" max="9484" width="12.28515625" style="180" bestFit="1" customWidth="1"/>
    <col min="9485" max="9485" width="1.7109375" style="180" customWidth="1"/>
    <col min="9486" max="9486" width="12.28515625" style="180" bestFit="1" customWidth="1"/>
    <col min="9487" max="9487" width="1.7109375" style="180" customWidth="1"/>
    <col min="9488" max="9488" width="11.85546875" style="180" bestFit="1" customWidth="1"/>
    <col min="9489" max="9489" width="1.7109375" style="180" customWidth="1"/>
    <col min="9490" max="9490" width="11.85546875" style="180" bestFit="1" customWidth="1"/>
    <col min="9491" max="9491" width="1.7109375" style="180" customWidth="1"/>
    <col min="9492" max="9728" width="9.140625" style="180"/>
    <col min="9729" max="9729" width="36.7109375" style="180" customWidth="1"/>
    <col min="9730" max="9730" width="12.7109375" style="180" customWidth="1"/>
    <col min="9731" max="9731" width="1.7109375" style="180" customWidth="1"/>
    <col min="9732" max="9732" width="11.28515625" style="180" bestFit="1" customWidth="1"/>
    <col min="9733" max="9733" width="1.7109375" style="180" customWidth="1"/>
    <col min="9734" max="9734" width="12.7109375" style="180" customWidth="1"/>
    <col min="9735" max="9735" width="1.7109375" style="180" customWidth="1"/>
    <col min="9736" max="9736" width="12.28515625" style="180" bestFit="1" customWidth="1"/>
    <col min="9737" max="9737" width="1.7109375" style="180" customWidth="1"/>
    <col min="9738" max="9738" width="12.28515625" style="180" bestFit="1" customWidth="1"/>
    <col min="9739" max="9739" width="1.7109375" style="180" customWidth="1"/>
    <col min="9740" max="9740" width="12.28515625" style="180" bestFit="1" customWidth="1"/>
    <col min="9741" max="9741" width="1.7109375" style="180" customWidth="1"/>
    <col min="9742" max="9742" width="12.28515625" style="180" bestFit="1" customWidth="1"/>
    <col min="9743" max="9743" width="1.7109375" style="180" customWidth="1"/>
    <col min="9744" max="9744" width="11.85546875" style="180" bestFit="1" customWidth="1"/>
    <col min="9745" max="9745" width="1.7109375" style="180" customWidth="1"/>
    <col min="9746" max="9746" width="11.85546875" style="180" bestFit="1" customWidth="1"/>
    <col min="9747" max="9747" width="1.7109375" style="180" customWidth="1"/>
    <col min="9748" max="9984" width="9.140625" style="180"/>
    <col min="9985" max="9985" width="36.7109375" style="180" customWidth="1"/>
    <col min="9986" max="9986" width="12.7109375" style="180" customWidth="1"/>
    <col min="9987" max="9987" width="1.7109375" style="180" customWidth="1"/>
    <col min="9988" max="9988" width="11.28515625" style="180" bestFit="1" customWidth="1"/>
    <col min="9989" max="9989" width="1.7109375" style="180" customWidth="1"/>
    <col min="9990" max="9990" width="12.7109375" style="180" customWidth="1"/>
    <col min="9991" max="9991" width="1.7109375" style="180" customWidth="1"/>
    <col min="9992" max="9992" width="12.28515625" style="180" bestFit="1" customWidth="1"/>
    <col min="9993" max="9993" width="1.7109375" style="180" customWidth="1"/>
    <col min="9994" max="9994" width="12.28515625" style="180" bestFit="1" customWidth="1"/>
    <col min="9995" max="9995" width="1.7109375" style="180" customWidth="1"/>
    <col min="9996" max="9996" width="12.28515625" style="180" bestFit="1" customWidth="1"/>
    <col min="9997" max="9997" width="1.7109375" style="180" customWidth="1"/>
    <col min="9998" max="9998" width="12.28515625" style="180" bestFit="1" customWidth="1"/>
    <col min="9999" max="9999" width="1.7109375" style="180" customWidth="1"/>
    <col min="10000" max="10000" width="11.85546875" style="180" bestFit="1" customWidth="1"/>
    <col min="10001" max="10001" width="1.7109375" style="180" customWidth="1"/>
    <col min="10002" max="10002" width="11.85546875" style="180" bestFit="1" customWidth="1"/>
    <col min="10003" max="10003" width="1.7109375" style="180" customWidth="1"/>
    <col min="10004" max="10240" width="9.140625" style="180"/>
    <col min="10241" max="10241" width="36.7109375" style="180" customWidth="1"/>
    <col min="10242" max="10242" width="12.7109375" style="180" customWidth="1"/>
    <col min="10243" max="10243" width="1.7109375" style="180" customWidth="1"/>
    <col min="10244" max="10244" width="11.28515625" style="180" bestFit="1" customWidth="1"/>
    <col min="10245" max="10245" width="1.7109375" style="180" customWidth="1"/>
    <col min="10246" max="10246" width="12.7109375" style="180" customWidth="1"/>
    <col min="10247" max="10247" width="1.7109375" style="180" customWidth="1"/>
    <col min="10248" max="10248" width="12.28515625" style="180" bestFit="1" customWidth="1"/>
    <col min="10249" max="10249" width="1.7109375" style="180" customWidth="1"/>
    <col min="10250" max="10250" width="12.28515625" style="180" bestFit="1" customWidth="1"/>
    <col min="10251" max="10251" width="1.7109375" style="180" customWidth="1"/>
    <col min="10252" max="10252" width="12.28515625" style="180" bestFit="1" customWidth="1"/>
    <col min="10253" max="10253" width="1.7109375" style="180" customWidth="1"/>
    <col min="10254" max="10254" width="12.28515625" style="180" bestFit="1" customWidth="1"/>
    <col min="10255" max="10255" width="1.7109375" style="180" customWidth="1"/>
    <col min="10256" max="10256" width="11.85546875" style="180" bestFit="1" customWidth="1"/>
    <col min="10257" max="10257" width="1.7109375" style="180" customWidth="1"/>
    <col min="10258" max="10258" width="11.85546875" style="180" bestFit="1" customWidth="1"/>
    <col min="10259" max="10259" width="1.7109375" style="180" customWidth="1"/>
    <col min="10260" max="10496" width="9.140625" style="180"/>
    <col min="10497" max="10497" width="36.7109375" style="180" customWidth="1"/>
    <col min="10498" max="10498" width="12.7109375" style="180" customWidth="1"/>
    <col min="10499" max="10499" width="1.7109375" style="180" customWidth="1"/>
    <col min="10500" max="10500" width="11.28515625" style="180" bestFit="1" customWidth="1"/>
    <col min="10501" max="10501" width="1.7109375" style="180" customWidth="1"/>
    <col min="10502" max="10502" width="12.7109375" style="180" customWidth="1"/>
    <col min="10503" max="10503" width="1.7109375" style="180" customWidth="1"/>
    <col min="10504" max="10504" width="12.28515625" style="180" bestFit="1" customWidth="1"/>
    <col min="10505" max="10505" width="1.7109375" style="180" customWidth="1"/>
    <col min="10506" max="10506" width="12.28515625" style="180" bestFit="1" customWidth="1"/>
    <col min="10507" max="10507" width="1.7109375" style="180" customWidth="1"/>
    <col min="10508" max="10508" width="12.28515625" style="180" bestFit="1" customWidth="1"/>
    <col min="10509" max="10509" width="1.7109375" style="180" customWidth="1"/>
    <col min="10510" max="10510" width="12.28515625" style="180" bestFit="1" customWidth="1"/>
    <col min="10511" max="10511" width="1.7109375" style="180" customWidth="1"/>
    <col min="10512" max="10512" width="11.85546875" style="180" bestFit="1" customWidth="1"/>
    <col min="10513" max="10513" width="1.7109375" style="180" customWidth="1"/>
    <col min="10514" max="10514" width="11.85546875" style="180" bestFit="1" customWidth="1"/>
    <col min="10515" max="10515" width="1.7109375" style="180" customWidth="1"/>
    <col min="10516" max="10752" width="9.140625" style="180"/>
    <col min="10753" max="10753" width="36.7109375" style="180" customWidth="1"/>
    <col min="10754" max="10754" width="12.7109375" style="180" customWidth="1"/>
    <col min="10755" max="10755" width="1.7109375" style="180" customWidth="1"/>
    <col min="10756" max="10756" width="11.28515625" style="180" bestFit="1" customWidth="1"/>
    <col min="10757" max="10757" width="1.7109375" style="180" customWidth="1"/>
    <col min="10758" max="10758" width="12.7109375" style="180" customWidth="1"/>
    <col min="10759" max="10759" width="1.7109375" style="180" customWidth="1"/>
    <col min="10760" max="10760" width="12.28515625" style="180" bestFit="1" customWidth="1"/>
    <col min="10761" max="10761" width="1.7109375" style="180" customWidth="1"/>
    <col min="10762" max="10762" width="12.28515625" style="180" bestFit="1" customWidth="1"/>
    <col min="10763" max="10763" width="1.7109375" style="180" customWidth="1"/>
    <col min="10764" max="10764" width="12.28515625" style="180" bestFit="1" customWidth="1"/>
    <col min="10765" max="10765" width="1.7109375" style="180" customWidth="1"/>
    <col min="10766" max="10766" width="12.28515625" style="180" bestFit="1" customWidth="1"/>
    <col min="10767" max="10767" width="1.7109375" style="180" customWidth="1"/>
    <col min="10768" max="10768" width="11.85546875" style="180" bestFit="1" customWidth="1"/>
    <col min="10769" max="10769" width="1.7109375" style="180" customWidth="1"/>
    <col min="10770" max="10770" width="11.85546875" style="180" bestFit="1" customWidth="1"/>
    <col min="10771" max="10771" width="1.7109375" style="180" customWidth="1"/>
    <col min="10772" max="11008" width="9.140625" style="180"/>
    <col min="11009" max="11009" width="36.7109375" style="180" customWidth="1"/>
    <col min="11010" max="11010" width="12.7109375" style="180" customWidth="1"/>
    <col min="11011" max="11011" width="1.7109375" style="180" customWidth="1"/>
    <col min="11012" max="11012" width="11.28515625" style="180" bestFit="1" customWidth="1"/>
    <col min="11013" max="11013" width="1.7109375" style="180" customWidth="1"/>
    <col min="11014" max="11014" width="12.7109375" style="180" customWidth="1"/>
    <col min="11015" max="11015" width="1.7109375" style="180" customWidth="1"/>
    <col min="11016" max="11016" width="12.28515625" style="180" bestFit="1" customWidth="1"/>
    <col min="11017" max="11017" width="1.7109375" style="180" customWidth="1"/>
    <col min="11018" max="11018" width="12.28515625" style="180" bestFit="1" customWidth="1"/>
    <col min="11019" max="11019" width="1.7109375" style="180" customWidth="1"/>
    <col min="11020" max="11020" width="12.28515625" style="180" bestFit="1" customWidth="1"/>
    <col min="11021" max="11021" width="1.7109375" style="180" customWidth="1"/>
    <col min="11022" max="11022" width="12.28515625" style="180" bestFit="1" customWidth="1"/>
    <col min="11023" max="11023" width="1.7109375" style="180" customWidth="1"/>
    <col min="11024" max="11024" width="11.85546875" style="180" bestFit="1" customWidth="1"/>
    <col min="11025" max="11025" width="1.7109375" style="180" customWidth="1"/>
    <col min="11026" max="11026" width="11.85546875" style="180" bestFit="1" customWidth="1"/>
    <col min="11027" max="11027" width="1.7109375" style="180" customWidth="1"/>
    <col min="11028" max="11264" width="9.140625" style="180"/>
    <col min="11265" max="11265" width="36.7109375" style="180" customWidth="1"/>
    <col min="11266" max="11266" width="12.7109375" style="180" customWidth="1"/>
    <col min="11267" max="11267" width="1.7109375" style="180" customWidth="1"/>
    <col min="11268" max="11268" width="11.28515625" style="180" bestFit="1" customWidth="1"/>
    <col min="11269" max="11269" width="1.7109375" style="180" customWidth="1"/>
    <col min="11270" max="11270" width="12.7109375" style="180" customWidth="1"/>
    <col min="11271" max="11271" width="1.7109375" style="180" customWidth="1"/>
    <col min="11272" max="11272" width="12.28515625" style="180" bestFit="1" customWidth="1"/>
    <col min="11273" max="11273" width="1.7109375" style="180" customWidth="1"/>
    <col min="11274" max="11274" width="12.28515625" style="180" bestFit="1" customWidth="1"/>
    <col min="11275" max="11275" width="1.7109375" style="180" customWidth="1"/>
    <col min="11276" max="11276" width="12.28515625" style="180" bestFit="1" customWidth="1"/>
    <col min="11277" max="11277" width="1.7109375" style="180" customWidth="1"/>
    <col min="11278" max="11278" width="12.28515625" style="180" bestFit="1" customWidth="1"/>
    <col min="11279" max="11279" width="1.7109375" style="180" customWidth="1"/>
    <col min="11280" max="11280" width="11.85546875" style="180" bestFit="1" customWidth="1"/>
    <col min="11281" max="11281" width="1.7109375" style="180" customWidth="1"/>
    <col min="11282" max="11282" width="11.85546875" style="180" bestFit="1" customWidth="1"/>
    <col min="11283" max="11283" width="1.7109375" style="180" customWidth="1"/>
    <col min="11284" max="11520" width="9.140625" style="180"/>
    <col min="11521" max="11521" width="36.7109375" style="180" customWidth="1"/>
    <col min="11522" max="11522" width="12.7109375" style="180" customWidth="1"/>
    <col min="11523" max="11523" width="1.7109375" style="180" customWidth="1"/>
    <col min="11524" max="11524" width="11.28515625" style="180" bestFit="1" customWidth="1"/>
    <col min="11525" max="11525" width="1.7109375" style="180" customWidth="1"/>
    <col min="11526" max="11526" width="12.7109375" style="180" customWidth="1"/>
    <col min="11527" max="11527" width="1.7109375" style="180" customWidth="1"/>
    <col min="11528" max="11528" width="12.28515625" style="180" bestFit="1" customWidth="1"/>
    <col min="11529" max="11529" width="1.7109375" style="180" customWidth="1"/>
    <col min="11530" max="11530" width="12.28515625" style="180" bestFit="1" customWidth="1"/>
    <col min="11531" max="11531" width="1.7109375" style="180" customWidth="1"/>
    <col min="11532" max="11532" width="12.28515625" style="180" bestFit="1" customWidth="1"/>
    <col min="11533" max="11533" width="1.7109375" style="180" customWidth="1"/>
    <col min="11534" max="11534" width="12.28515625" style="180" bestFit="1" customWidth="1"/>
    <col min="11535" max="11535" width="1.7109375" style="180" customWidth="1"/>
    <col min="11536" max="11536" width="11.85546875" style="180" bestFit="1" customWidth="1"/>
    <col min="11537" max="11537" width="1.7109375" style="180" customWidth="1"/>
    <col min="11538" max="11538" width="11.85546875" style="180" bestFit="1" customWidth="1"/>
    <col min="11539" max="11539" width="1.7109375" style="180" customWidth="1"/>
    <col min="11540" max="11776" width="9.140625" style="180"/>
    <col min="11777" max="11777" width="36.7109375" style="180" customWidth="1"/>
    <col min="11778" max="11778" width="12.7109375" style="180" customWidth="1"/>
    <col min="11779" max="11779" width="1.7109375" style="180" customWidth="1"/>
    <col min="11780" max="11780" width="11.28515625" style="180" bestFit="1" customWidth="1"/>
    <col min="11781" max="11781" width="1.7109375" style="180" customWidth="1"/>
    <col min="11782" max="11782" width="12.7109375" style="180" customWidth="1"/>
    <col min="11783" max="11783" width="1.7109375" style="180" customWidth="1"/>
    <col min="11784" max="11784" width="12.28515625" style="180" bestFit="1" customWidth="1"/>
    <col min="11785" max="11785" width="1.7109375" style="180" customWidth="1"/>
    <col min="11786" max="11786" width="12.28515625" style="180" bestFit="1" customWidth="1"/>
    <col min="11787" max="11787" width="1.7109375" style="180" customWidth="1"/>
    <col min="11788" max="11788" width="12.28515625" style="180" bestFit="1" customWidth="1"/>
    <col min="11789" max="11789" width="1.7109375" style="180" customWidth="1"/>
    <col min="11790" max="11790" width="12.28515625" style="180" bestFit="1" customWidth="1"/>
    <col min="11791" max="11791" width="1.7109375" style="180" customWidth="1"/>
    <col min="11792" max="11792" width="11.85546875" style="180" bestFit="1" customWidth="1"/>
    <col min="11793" max="11793" width="1.7109375" style="180" customWidth="1"/>
    <col min="11794" max="11794" width="11.85546875" style="180" bestFit="1" customWidth="1"/>
    <col min="11795" max="11795" width="1.7109375" style="180" customWidth="1"/>
    <col min="11796" max="12032" width="9.140625" style="180"/>
    <col min="12033" max="12033" width="36.7109375" style="180" customWidth="1"/>
    <col min="12034" max="12034" width="12.7109375" style="180" customWidth="1"/>
    <col min="12035" max="12035" width="1.7109375" style="180" customWidth="1"/>
    <col min="12036" max="12036" width="11.28515625" style="180" bestFit="1" customWidth="1"/>
    <col min="12037" max="12037" width="1.7109375" style="180" customWidth="1"/>
    <col min="12038" max="12038" width="12.7109375" style="180" customWidth="1"/>
    <col min="12039" max="12039" width="1.7109375" style="180" customWidth="1"/>
    <col min="12040" max="12040" width="12.28515625" style="180" bestFit="1" customWidth="1"/>
    <col min="12041" max="12041" width="1.7109375" style="180" customWidth="1"/>
    <col min="12042" max="12042" width="12.28515625" style="180" bestFit="1" customWidth="1"/>
    <col min="12043" max="12043" width="1.7109375" style="180" customWidth="1"/>
    <col min="12044" max="12044" width="12.28515625" style="180" bestFit="1" customWidth="1"/>
    <col min="12045" max="12045" width="1.7109375" style="180" customWidth="1"/>
    <col min="12046" max="12046" width="12.28515625" style="180" bestFit="1" customWidth="1"/>
    <col min="12047" max="12047" width="1.7109375" style="180" customWidth="1"/>
    <col min="12048" max="12048" width="11.85546875" style="180" bestFit="1" customWidth="1"/>
    <col min="12049" max="12049" width="1.7109375" style="180" customWidth="1"/>
    <col min="12050" max="12050" width="11.85546875" style="180" bestFit="1" customWidth="1"/>
    <col min="12051" max="12051" width="1.7109375" style="180" customWidth="1"/>
    <col min="12052" max="12288" width="9.140625" style="180"/>
    <col min="12289" max="12289" width="36.7109375" style="180" customWidth="1"/>
    <col min="12290" max="12290" width="12.7109375" style="180" customWidth="1"/>
    <col min="12291" max="12291" width="1.7109375" style="180" customWidth="1"/>
    <col min="12292" max="12292" width="11.28515625" style="180" bestFit="1" customWidth="1"/>
    <col min="12293" max="12293" width="1.7109375" style="180" customWidth="1"/>
    <col min="12294" max="12294" width="12.7109375" style="180" customWidth="1"/>
    <col min="12295" max="12295" width="1.7109375" style="180" customWidth="1"/>
    <col min="12296" max="12296" width="12.28515625" style="180" bestFit="1" customWidth="1"/>
    <col min="12297" max="12297" width="1.7109375" style="180" customWidth="1"/>
    <col min="12298" max="12298" width="12.28515625" style="180" bestFit="1" customWidth="1"/>
    <col min="12299" max="12299" width="1.7109375" style="180" customWidth="1"/>
    <col min="12300" max="12300" width="12.28515625" style="180" bestFit="1" customWidth="1"/>
    <col min="12301" max="12301" width="1.7109375" style="180" customWidth="1"/>
    <col min="12302" max="12302" width="12.28515625" style="180" bestFit="1" customWidth="1"/>
    <col min="12303" max="12303" width="1.7109375" style="180" customWidth="1"/>
    <col min="12304" max="12304" width="11.85546875" style="180" bestFit="1" customWidth="1"/>
    <col min="12305" max="12305" width="1.7109375" style="180" customWidth="1"/>
    <col min="12306" max="12306" width="11.85546875" style="180" bestFit="1" customWidth="1"/>
    <col min="12307" max="12307" width="1.7109375" style="180" customWidth="1"/>
    <col min="12308" max="12544" width="9.140625" style="180"/>
    <col min="12545" max="12545" width="36.7109375" style="180" customWidth="1"/>
    <col min="12546" max="12546" width="12.7109375" style="180" customWidth="1"/>
    <col min="12547" max="12547" width="1.7109375" style="180" customWidth="1"/>
    <col min="12548" max="12548" width="11.28515625" style="180" bestFit="1" customWidth="1"/>
    <col min="12549" max="12549" width="1.7109375" style="180" customWidth="1"/>
    <col min="12550" max="12550" width="12.7109375" style="180" customWidth="1"/>
    <col min="12551" max="12551" width="1.7109375" style="180" customWidth="1"/>
    <col min="12552" max="12552" width="12.28515625" style="180" bestFit="1" customWidth="1"/>
    <col min="12553" max="12553" width="1.7109375" style="180" customWidth="1"/>
    <col min="12554" max="12554" width="12.28515625" style="180" bestFit="1" customWidth="1"/>
    <col min="12555" max="12555" width="1.7109375" style="180" customWidth="1"/>
    <col min="12556" max="12556" width="12.28515625" style="180" bestFit="1" customWidth="1"/>
    <col min="12557" max="12557" width="1.7109375" style="180" customWidth="1"/>
    <col min="12558" max="12558" width="12.28515625" style="180" bestFit="1" customWidth="1"/>
    <col min="12559" max="12559" width="1.7109375" style="180" customWidth="1"/>
    <col min="12560" max="12560" width="11.85546875" style="180" bestFit="1" customWidth="1"/>
    <col min="12561" max="12561" width="1.7109375" style="180" customWidth="1"/>
    <col min="12562" max="12562" width="11.85546875" style="180" bestFit="1" customWidth="1"/>
    <col min="12563" max="12563" width="1.7109375" style="180" customWidth="1"/>
    <col min="12564" max="12800" width="9.140625" style="180"/>
    <col min="12801" max="12801" width="36.7109375" style="180" customWidth="1"/>
    <col min="12802" max="12802" width="12.7109375" style="180" customWidth="1"/>
    <col min="12803" max="12803" width="1.7109375" style="180" customWidth="1"/>
    <col min="12804" max="12804" width="11.28515625" style="180" bestFit="1" customWidth="1"/>
    <col min="12805" max="12805" width="1.7109375" style="180" customWidth="1"/>
    <col min="12806" max="12806" width="12.7109375" style="180" customWidth="1"/>
    <col min="12807" max="12807" width="1.7109375" style="180" customWidth="1"/>
    <col min="12808" max="12808" width="12.28515625" style="180" bestFit="1" customWidth="1"/>
    <col min="12809" max="12809" width="1.7109375" style="180" customWidth="1"/>
    <col min="12810" max="12810" width="12.28515625" style="180" bestFit="1" customWidth="1"/>
    <col min="12811" max="12811" width="1.7109375" style="180" customWidth="1"/>
    <col min="12812" max="12812" width="12.28515625" style="180" bestFit="1" customWidth="1"/>
    <col min="12813" max="12813" width="1.7109375" style="180" customWidth="1"/>
    <col min="12814" max="12814" width="12.28515625" style="180" bestFit="1" customWidth="1"/>
    <col min="12815" max="12815" width="1.7109375" style="180" customWidth="1"/>
    <col min="12816" max="12816" width="11.85546875" style="180" bestFit="1" customWidth="1"/>
    <col min="12817" max="12817" width="1.7109375" style="180" customWidth="1"/>
    <col min="12818" max="12818" width="11.85546875" style="180" bestFit="1" customWidth="1"/>
    <col min="12819" max="12819" width="1.7109375" style="180" customWidth="1"/>
    <col min="12820" max="13056" width="9.140625" style="180"/>
    <col min="13057" max="13057" width="36.7109375" style="180" customWidth="1"/>
    <col min="13058" max="13058" width="12.7109375" style="180" customWidth="1"/>
    <col min="13059" max="13059" width="1.7109375" style="180" customWidth="1"/>
    <col min="13060" max="13060" width="11.28515625" style="180" bestFit="1" customWidth="1"/>
    <col min="13061" max="13061" width="1.7109375" style="180" customWidth="1"/>
    <col min="13062" max="13062" width="12.7109375" style="180" customWidth="1"/>
    <col min="13063" max="13063" width="1.7109375" style="180" customWidth="1"/>
    <col min="13064" max="13064" width="12.28515625" style="180" bestFit="1" customWidth="1"/>
    <col min="13065" max="13065" width="1.7109375" style="180" customWidth="1"/>
    <col min="13066" max="13066" width="12.28515625" style="180" bestFit="1" customWidth="1"/>
    <col min="13067" max="13067" width="1.7109375" style="180" customWidth="1"/>
    <col min="13068" max="13068" width="12.28515625" style="180" bestFit="1" customWidth="1"/>
    <col min="13069" max="13069" width="1.7109375" style="180" customWidth="1"/>
    <col min="13070" max="13070" width="12.28515625" style="180" bestFit="1" customWidth="1"/>
    <col min="13071" max="13071" width="1.7109375" style="180" customWidth="1"/>
    <col min="13072" max="13072" width="11.85546875" style="180" bestFit="1" customWidth="1"/>
    <col min="13073" max="13073" width="1.7109375" style="180" customWidth="1"/>
    <col min="13074" max="13074" width="11.85546875" style="180" bestFit="1" customWidth="1"/>
    <col min="13075" max="13075" width="1.7109375" style="180" customWidth="1"/>
    <col min="13076" max="13312" width="9.140625" style="180"/>
    <col min="13313" max="13313" width="36.7109375" style="180" customWidth="1"/>
    <col min="13314" max="13314" width="12.7109375" style="180" customWidth="1"/>
    <col min="13315" max="13315" width="1.7109375" style="180" customWidth="1"/>
    <col min="13316" max="13316" width="11.28515625" style="180" bestFit="1" customWidth="1"/>
    <col min="13317" max="13317" width="1.7109375" style="180" customWidth="1"/>
    <col min="13318" max="13318" width="12.7109375" style="180" customWidth="1"/>
    <col min="13319" max="13319" width="1.7109375" style="180" customWidth="1"/>
    <col min="13320" max="13320" width="12.28515625" style="180" bestFit="1" customWidth="1"/>
    <col min="13321" max="13321" width="1.7109375" style="180" customWidth="1"/>
    <col min="13322" max="13322" width="12.28515625" style="180" bestFit="1" customWidth="1"/>
    <col min="13323" max="13323" width="1.7109375" style="180" customWidth="1"/>
    <col min="13324" max="13324" width="12.28515625" style="180" bestFit="1" customWidth="1"/>
    <col min="13325" max="13325" width="1.7109375" style="180" customWidth="1"/>
    <col min="13326" max="13326" width="12.28515625" style="180" bestFit="1" customWidth="1"/>
    <col min="13327" max="13327" width="1.7109375" style="180" customWidth="1"/>
    <col min="13328" max="13328" width="11.85546875" style="180" bestFit="1" customWidth="1"/>
    <col min="13329" max="13329" width="1.7109375" style="180" customWidth="1"/>
    <col min="13330" max="13330" width="11.85546875" style="180" bestFit="1" customWidth="1"/>
    <col min="13331" max="13331" width="1.7109375" style="180" customWidth="1"/>
    <col min="13332" max="13568" width="9.140625" style="180"/>
    <col min="13569" max="13569" width="36.7109375" style="180" customWidth="1"/>
    <col min="13570" max="13570" width="12.7109375" style="180" customWidth="1"/>
    <col min="13571" max="13571" width="1.7109375" style="180" customWidth="1"/>
    <col min="13572" max="13572" width="11.28515625" style="180" bestFit="1" customWidth="1"/>
    <col min="13573" max="13573" width="1.7109375" style="180" customWidth="1"/>
    <col min="13574" max="13574" width="12.7109375" style="180" customWidth="1"/>
    <col min="13575" max="13575" width="1.7109375" style="180" customWidth="1"/>
    <col min="13576" max="13576" width="12.28515625" style="180" bestFit="1" customWidth="1"/>
    <col min="13577" max="13577" width="1.7109375" style="180" customWidth="1"/>
    <col min="13578" max="13578" width="12.28515625" style="180" bestFit="1" customWidth="1"/>
    <col min="13579" max="13579" width="1.7109375" style="180" customWidth="1"/>
    <col min="13580" max="13580" width="12.28515625" style="180" bestFit="1" customWidth="1"/>
    <col min="13581" max="13581" width="1.7109375" style="180" customWidth="1"/>
    <col min="13582" max="13582" width="12.28515625" style="180" bestFit="1" customWidth="1"/>
    <col min="13583" max="13583" width="1.7109375" style="180" customWidth="1"/>
    <col min="13584" max="13584" width="11.85546875" style="180" bestFit="1" customWidth="1"/>
    <col min="13585" max="13585" width="1.7109375" style="180" customWidth="1"/>
    <col min="13586" max="13586" width="11.85546875" style="180" bestFit="1" customWidth="1"/>
    <col min="13587" max="13587" width="1.7109375" style="180" customWidth="1"/>
    <col min="13588" max="13824" width="9.140625" style="180"/>
    <col min="13825" max="13825" width="36.7109375" style="180" customWidth="1"/>
    <col min="13826" max="13826" width="12.7109375" style="180" customWidth="1"/>
    <col min="13827" max="13827" width="1.7109375" style="180" customWidth="1"/>
    <col min="13828" max="13828" width="11.28515625" style="180" bestFit="1" customWidth="1"/>
    <col min="13829" max="13829" width="1.7109375" style="180" customWidth="1"/>
    <col min="13830" max="13830" width="12.7109375" style="180" customWidth="1"/>
    <col min="13831" max="13831" width="1.7109375" style="180" customWidth="1"/>
    <col min="13832" max="13832" width="12.28515625" style="180" bestFit="1" customWidth="1"/>
    <col min="13833" max="13833" width="1.7109375" style="180" customWidth="1"/>
    <col min="13834" max="13834" width="12.28515625" style="180" bestFit="1" customWidth="1"/>
    <col min="13835" max="13835" width="1.7109375" style="180" customWidth="1"/>
    <col min="13836" max="13836" width="12.28515625" style="180" bestFit="1" customWidth="1"/>
    <col min="13837" max="13837" width="1.7109375" style="180" customWidth="1"/>
    <col min="13838" max="13838" width="12.28515625" style="180" bestFit="1" customWidth="1"/>
    <col min="13839" max="13839" width="1.7109375" style="180" customWidth="1"/>
    <col min="13840" max="13840" width="11.85546875" style="180" bestFit="1" customWidth="1"/>
    <col min="13841" max="13841" width="1.7109375" style="180" customWidth="1"/>
    <col min="13842" max="13842" width="11.85546875" style="180" bestFit="1" customWidth="1"/>
    <col min="13843" max="13843" width="1.7109375" style="180" customWidth="1"/>
    <col min="13844" max="14080" width="9.140625" style="180"/>
    <col min="14081" max="14081" width="36.7109375" style="180" customWidth="1"/>
    <col min="14082" max="14082" width="12.7109375" style="180" customWidth="1"/>
    <col min="14083" max="14083" width="1.7109375" style="180" customWidth="1"/>
    <col min="14084" max="14084" width="11.28515625" style="180" bestFit="1" customWidth="1"/>
    <col min="14085" max="14085" width="1.7109375" style="180" customWidth="1"/>
    <col min="14086" max="14086" width="12.7109375" style="180" customWidth="1"/>
    <col min="14087" max="14087" width="1.7109375" style="180" customWidth="1"/>
    <col min="14088" max="14088" width="12.28515625" style="180" bestFit="1" customWidth="1"/>
    <col min="14089" max="14089" width="1.7109375" style="180" customWidth="1"/>
    <col min="14090" max="14090" width="12.28515625" style="180" bestFit="1" customWidth="1"/>
    <col min="14091" max="14091" width="1.7109375" style="180" customWidth="1"/>
    <col min="14092" max="14092" width="12.28515625" style="180" bestFit="1" customWidth="1"/>
    <col min="14093" max="14093" width="1.7109375" style="180" customWidth="1"/>
    <col min="14094" max="14094" width="12.28515625" style="180" bestFit="1" customWidth="1"/>
    <col min="14095" max="14095" width="1.7109375" style="180" customWidth="1"/>
    <col min="14096" max="14096" width="11.85546875" style="180" bestFit="1" customWidth="1"/>
    <col min="14097" max="14097" width="1.7109375" style="180" customWidth="1"/>
    <col min="14098" max="14098" width="11.85546875" style="180" bestFit="1" customWidth="1"/>
    <col min="14099" max="14099" width="1.7109375" style="180" customWidth="1"/>
    <col min="14100" max="14336" width="9.140625" style="180"/>
    <col min="14337" max="14337" width="36.7109375" style="180" customWidth="1"/>
    <col min="14338" max="14338" width="12.7109375" style="180" customWidth="1"/>
    <col min="14339" max="14339" width="1.7109375" style="180" customWidth="1"/>
    <col min="14340" max="14340" width="11.28515625" style="180" bestFit="1" customWidth="1"/>
    <col min="14341" max="14341" width="1.7109375" style="180" customWidth="1"/>
    <col min="14342" max="14342" width="12.7109375" style="180" customWidth="1"/>
    <col min="14343" max="14343" width="1.7109375" style="180" customWidth="1"/>
    <col min="14344" max="14344" width="12.28515625" style="180" bestFit="1" customWidth="1"/>
    <col min="14345" max="14345" width="1.7109375" style="180" customWidth="1"/>
    <col min="14346" max="14346" width="12.28515625" style="180" bestFit="1" customWidth="1"/>
    <col min="14347" max="14347" width="1.7109375" style="180" customWidth="1"/>
    <col min="14348" max="14348" width="12.28515625" style="180" bestFit="1" customWidth="1"/>
    <col min="14349" max="14349" width="1.7109375" style="180" customWidth="1"/>
    <col min="14350" max="14350" width="12.28515625" style="180" bestFit="1" customWidth="1"/>
    <col min="14351" max="14351" width="1.7109375" style="180" customWidth="1"/>
    <col min="14352" max="14352" width="11.85546875" style="180" bestFit="1" customWidth="1"/>
    <col min="14353" max="14353" width="1.7109375" style="180" customWidth="1"/>
    <col min="14354" max="14354" width="11.85546875" style="180" bestFit="1" customWidth="1"/>
    <col min="14355" max="14355" width="1.7109375" style="180" customWidth="1"/>
    <col min="14356" max="14592" width="9.140625" style="180"/>
    <col min="14593" max="14593" width="36.7109375" style="180" customWidth="1"/>
    <col min="14594" max="14594" width="12.7109375" style="180" customWidth="1"/>
    <col min="14595" max="14595" width="1.7109375" style="180" customWidth="1"/>
    <col min="14596" max="14596" width="11.28515625" style="180" bestFit="1" customWidth="1"/>
    <col min="14597" max="14597" width="1.7109375" style="180" customWidth="1"/>
    <col min="14598" max="14598" width="12.7109375" style="180" customWidth="1"/>
    <col min="14599" max="14599" width="1.7109375" style="180" customWidth="1"/>
    <col min="14600" max="14600" width="12.28515625" style="180" bestFit="1" customWidth="1"/>
    <col min="14601" max="14601" width="1.7109375" style="180" customWidth="1"/>
    <col min="14602" max="14602" width="12.28515625" style="180" bestFit="1" customWidth="1"/>
    <col min="14603" max="14603" width="1.7109375" style="180" customWidth="1"/>
    <col min="14604" max="14604" width="12.28515625" style="180" bestFit="1" customWidth="1"/>
    <col min="14605" max="14605" width="1.7109375" style="180" customWidth="1"/>
    <col min="14606" max="14606" width="12.28515625" style="180" bestFit="1" customWidth="1"/>
    <col min="14607" max="14607" width="1.7109375" style="180" customWidth="1"/>
    <col min="14608" max="14608" width="11.85546875" style="180" bestFit="1" customWidth="1"/>
    <col min="14609" max="14609" width="1.7109375" style="180" customWidth="1"/>
    <col min="14610" max="14610" width="11.85546875" style="180" bestFit="1" customWidth="1"/>
    <col min="14611" max="14611" width="1.7109375" style="180" customWidth="1"/>
    <col min="14612" max="14848" width="9.140625" style="180"/>
    <col min="14849" max="14849" width="36.7109375" style="180" customWidth="1"/>
    <col min="14850" max="14850" width="12.7109375" style="180" customWidth="1"/>
    <col min="14851" max="14851" width="1.7109375" style="180" customWidth="1"/>
    <col min="14852" max="14852" width="11.28515625" style="180" bestFit="1" customWidth="1"/>
    <col min="14853" max="14853" width="1.7109375" style="180" customWidth="1"/>
    <col min="14854" max="14854" width="12.7109375" style="180" customWidth="1"/>
    <col min="14855" max="14855" width="1.7109375" style="180" customWidth="1"/>
    <col min="14856" max="14856" width="12.28515625" style="180" bestFit="1" customWidth="1"/>
    <col min="14857" max="14857" width="1.7109375" style="180" customWidth="1"/>
    <col min="14858" max="14858" width="12.28515625" style="180" bestFit="1" customWidth="1"/>
    <col min="14859" max="14859" width="1.7109375" style="180" customWidth="1"/>
    <col min="14860" max="14860" width="12.28515625" style="180" bestFit="1" customWidth="1"/>
    <col min="14861" max="14861" width="1.7109375" style="180" customWidth="1"/>
    <col min="14862" max="14862" width="12.28515625" style="180" bestFit="1" customWidth="1"/>
    <col min="14863" max="14863" width="1.7109375" style="180" customWidth="1"/>
    <col min="14864" max="14864" width="11.85546875" style="180" bestFit="1" customWidth="1"/>
    <col min="14865" max="14865" width="1.7109375" style="180" customWidth="1"/>
    <col min="14866" max="14866" width="11.85546875" style="180" bestFit="1" customWidth="1"/>
    <col min="14867" max="14867" width="1.7109375" style="180" customWidth="1"/>
    <col min="14868" max="15104" width="9.140625" style="180"/>
    <col min="15105" max="15105" width="36.7109375" style="180" customWidth="1"/>
    <col min="15106" max="15106" width="12.7109375" style="180" customWidth="1"/>
    <col min="15107" max="15107" width="1.7109375" style="180" customWidth="1"/>
    <col min="15108" max="15108" width="11.28515625" style="180" bestFit="1" customWidth="1"/>
    <col min="15109" max="15109" width="1.7109375" style="180" customWidth="1"/>
    <col min="15110" max="15110" width="12.7109375" style="180" customWidth="1"/>
    <col min="15111" max="15111" width="1.7109375" style="180" customWidth="1"/>
    <col min="15112" max="15112" width="12.28515625" style="180" bestFit="1" customWidth="1"/>
    <col min="15113" max="15113" width="1.7109375" style="180" customWidth="1"/>
    <col min="15114" max="15114" width="12.28515625" style="180" bestFit="1" customWidth="1"/>
    <col min="15115" max="15115" width="1.7109375" style="180" customWidth="1"/>
    <col min="15116" max="15116" width="12.28515625" style="180" bestFit="1" customWidth="1"/>
    <col min="15117" max="15117" width="1.7109375" style="180" customWidth="1"/>
    <col min="15118" max="15118" width="12.28515625" style="180" bestFit="1" customWidth="1"/>
    <col min="15119" max="15119" width="1.7109375" style="180" customWidth="1"/>
    <col min="15120" max="15120" width="11.85546875" style="180" bestFit="1" customWidth="1"/>
    <col min="15121" max="15121" width="1.7109375" style="180" customWidth="1"/>
    <col min="15122" max="15122" width="11.85546875" style="180" bestFit="1" customWidth="1"/>
    <col min="15123" max="15123" width="1.7109375" style="180" customWidth="1"/>
    <col min="15124" max="15360" width="9.140625" style="180"/>
    <col min="15361" max="15361" width="36.7109375" style="180" customWidth="1"/>
    <col min="15362" max="15362" width="12.7109375" style="180" customWidth="1"/>
    <col min="15363" max="15363" width="1.7109375" style="180" customWidth="1"/>
    <col min="15364" max="15364" width="11.28515625" style="180" bestFit="1" customWidth="1"/>
    <col min="15365" max="15365" width="1.7109375" style="180" customWidth="1"/>
    <col min="15366" max="15366" width="12.7109375" style="180" customWidth="1"/>
    <col min="15367" max="15367" width="1.7109375" style="180" customWidth="1"/>
    <col min="15368" max="15368" width="12.28515625" style="180" bestFit="1" customWidth="1"/>
    <col min="15369" max="15369" width="1.7109375" style="180" customWidth="1"/>
    <col min="15370" max="15370" width="12.28515625" style="180" bestFit="1" customWidth="1"/>
    <col min="15371" max="15371" width="1.7109375" style="180" customWidth="1"/>
    <col min="15372" max="15372" width="12.28515625" style="180" bestFit="1" customWidth="1"/>
    <col min="15373" max="15373" width="1.7109375" style="180" customWidth="1"/>
    <col min="15374" max="15374" width="12.28515625" style="180" bestFit="1" customWidth="1"/>
    <col min="15375" max="15375" width="1.7109375" style="180" customWidth="1"/>
    <col min="15376" max="15376" width="11.85546875" style="180" bestFit="1" customWidth="1"/>
    <col min="15377" max="15377" width="1.7109375" style="180" customWidth="1"/>
    <col min="15378" max="15378" width="11.85546875" style="180" bestFit="1" customWidth="1"/>
    <col min="15379" max="15379" width="1.7109375" style="180" customWidth="1"/>
    <col min="15380" max="15616" width="9.140625" style="180"/>
    <col min="15617" max="15617" width="36.7109375" style="180" customWidth="1"/>
    <col min="15618" max="15618" width="12.7109375" style="180" customWidth="1"/>
    <col min="15619" max="15619" width="1.7109375" style="180" customWidth="1"/>
    <col min="15620" max="15620" width="11.28515625" style="180" bestFit="1" customWidth="1"/>
    <col min="15621" max="15621" width="1.7109375" style="180" customWidth="1"/>
    <col min="15622" max="15622" width="12.7109375" style="180" customWidth="1"/>
    <col min="15623" max="15623" width="1.7109375" style="180" customWidth="1"/>
    <col min="15624" max="15624" width="12.28515625" style="180" bestFit="1" customWidth="1"/>
    <col min="15625" max="15625" width="1.7109375" style="180" customWidth="1"/>
    <col min="15626" max="15626" width="12.28515625" style="180" bestFit="1" customWidth="1"/>
    <col min="15627" max="15627" width="1.7109375" style="180" customWidth="1"/>
    <col min="15628" max="15628" width="12.28515625" style="180" bestFit="1" customWidth="1"/>
    <col min="15629" max="15629" width="1.7109375" style="180" customWidth="1"/>
    <col min="15630" max="15630" width="12.28515625" style="180" bestFit="1" customWidth="1"/>
    <col min="15631" max="15631" width="1.7109375" style="180" customWidth="1"/>
    <col min="15632" max="15632" width="11.85546875" style="180" bestFit="1" customWidth="1"/>
    <col min="15633" max="15633" width="1.7109375" style="180" customWidth="1"/>
    <col min="15634" max="15634" width="11.85546875" style="180" bestFit="1" customWidth="1"/>
    <col min="15635" max="15635" width="1.7109375" style="180" customWidth="1"/>
    <col min="15636" max="15872" width="9.140625" style="180"/>
    <col min="15873" max="15873" width="36.7109375" style="180" customWidth="1"/>
    <col min="15874" max="15874" width="12.7109375" style="180" customWidth="1"/>
    <col min="15875" max="15875" width="1.7109375" style="180" customWidth="1"/>
    <col min="15876" max="15876" width="11.28515625" style="180" bestFit="1" customWidth="1"/>
    <col min="15877" max="15877" width="1.7109375" style="180" customWidth="1"/>
    <col min="15878" max="15878" width="12.7109375" style="180" customWidth="1"/>
    <col min="15879" max="15879" width="1.7109375" style="180" customWidth="1"/>
    <col min="15880" max="15880" width="12.28515625" style="180" bestFit="1" customWidth="1"/>
    <col min="15881" max="15881" width="1.7109375" style="180" customWidth="1"/>
    <col min="15882" max="15882" width="12.28515625" style="180" bestFit="1" customWidth="1"/>
    <col min="15883" max="15883" width="1.7109375" style="180" customWidth="1"/>
    <col min="15884" max="15884" width="12.28515625" style="180" bestFit="1" customWidth="1"/>
    <col min="15885" max="15885" width="1.7109375" style="180" customWidth="1"/>
    <col min="15886" max="15886" width="12.28515625" style="180" bestFit="1" customWidth="1"/>
    <col min="15887" max="15887" width="1.7109375" style="180" customWidth="1"/>
    <col min="15888" max="15888" width="11.85546875" style="180" bestFit="1" customWidth="1"/>
    <col min="15889" max="15889" width="1.7109375" style="180" customWidth="1"/>
    <col min="15890" max="15890" width="11.85546875" style="180" bestFit="1" customWidth="1"/>
    <col min="15891" max="15891" width="1.7109375" style="180" customWidth="1"/>
    <col min="15892" max="16128" width="9.140625" style="180"/>
    <col min="16129" max="16129" width="36.7109375" style="180" customWidth="1"/>
    <col min="16130" max="16130" width="12.7109375" style="180" customWidth="1"/>
    <col min="16131" max="16131" width="1.7109375" style="180" customWidth="1"/>
    <col min="16132" max="16132" width="11.28515625" style="180" bestFit="1" customWidth="1"/>
    <col min="16133" max="16133" width="1.7109375" style="180" customWidth="1"/>
    <col min="16134" max="16134" width="12.7109375" style="180" customWidth="1"/>
    <col min="16135" max="16135" width="1.7109375" style="180" customWidth="1"/>
    <col min="16136" max="16136" width="12.28515625" style="180" bestFit="1" customWidth="1"/>
    <col min="16137" max="16137" width="1.7109375" style="180" customWidth="1"/>
    <col min="16138" max="16138" width="12.28515625" style="180" bestFit="1" customWidth="1"/>
    <col min="16139" max="16139" width="1.7109375" style="180" customWidth="1"/>
    <col min="16140" max="16140" width="12.28515625" style="180" bestFit="1" customWidth="1"/>
    <col min="16141" max="16141" width="1.7109375" style="180" customWidth="1"/>
    <col min="16142" max="16142" width="12.28515625" style="180" bestFit="1" customWidth="1"/>
    <col min="16143" max="16143" width="1.7109375" style="180" customWidth="1"/>
    <col min="16144" max="16144" width="11.85546875" style="180" bestFit="1" customWidth="1"/>
    <col min="16145" max="16145" width="1.7109375" style="180" customWidth="1"/>
    <col min="16146" max="16146" width="11.85546875" style="180" bestFit="1" customWidth="1"/>
    <col min="16147" max="16147" width="1.7109375" style="180" customWidth="1"/>
    <col min="16148" max="16384" width="9.140625" style="180"/>
  </cols>
  <sheetData>
    <row r="1" spans="1:19" ht="1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9">
      <c r="A2" s="432" t="s">
        <v>172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9">
      <c r="A3" s="433" t="s">
        <v>229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</row>
    <row r="4" spans="1:19">
      <c r="A4" s="432" t="s">
        <v>174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</row>
    <row r="5" spans="1:19" ht="15.75">
      <c r="A5" s="434" t="s">
        <v>230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</row>
    <row r="6" spans="1:19">
      <c r="P6" s="212" t="s">
        <v>225</v>
      </c>
    </row>
    <row r="9" spans="1:19" ht="13.5" thickBot="1">
      <c r="B9" s="185" t="s">
        <v>49</v>
      </c>
      <c r="C9" s="185"/>
      <c r="D9" s="185" t="s">
        <v>50</v>
      </c>
      <c r="E9" s="185"/>
      <c r="F9" s="185" t="s">
        <v>51</v>
      </c>
      <c r="G9" s="185"/>
      <c r="H9" s="186" t="s">
        <v>52</v>
      </c>
      <c r="J9" s="430" t="s">
        <v>226</v>
      </c>
      <c r="K9" s="430"/>
      <c r="L9" s="430"/>
      <c r="M9" s="430"/>
      <c r="N9" s="430"/>
      <c r="O9" s="430"/>
      <c r="P9" s="430"/>
      <c r="Q9" s="430"/>
      <c r="R9" s="430"/>
    </row>
    <row r="10" spans="1:19">
      <c r="B10" s="187">
        <v>2013</v>
      </c>
      <c r="C10" s="188"/>
      <c r="D10" s="187">
        <v>2014</v>
      </c>
      <c r="E10" s="188"/>
      <c r="F10" s="187">
        <v>2014</v>
      </c>
      <c r="G10" s="188"/>
      <c r="H10" s="189">
        <v>2015</v>
      </c>
      <c r="J10" s="190">
        <v>2016</v>
      </c>
      <c r="K10" s="185"/>
      <c r="L10" s="190">
        <v>2017</v>
      </c>
      <c r="M10" s="185"/>
      <c r="N10" s="190">
        <v>2018</v>
      </c>
      <c r="O10" s="185"/>
      <c r="P10" s="190">
        <v>2019</v>
      </c>
      <c r="Q10" s="185"/>
      <c r="R10" s="190">
        <v>2020</v>
      </c>
    </row>
    <row r="11" spans="1:19">
      <c r="B11" s="191"/>
      <c r="C11" s="191"/>
      <c r="D11" s="191"/>
      <c r="E11" s="191"/>
      <c r="F11" s="191"/>
      <c r="G11" s="191"/>
      <c r="H11" s="192"/>
    </row>
    <row r="12" spans="1:19">
      <c r="B12" s="191"/>
      <c r="C12" s="191"/>
      <c r="D12" s="191"/>
      <c r="E12" s="191"/>
      <c r="F12" s="191"/>
      <c r="G12" s="191"/>
      <c r="H12" s="192"/>
    </row>
    <row r="13" spans="1:19">
      <c r="B13" s="191"/>
      <c r="C13" s="191"/>
      <c r="D13" s="191"/>
      <c r="E13" s="191"/>
      <c r="F13" s="191"/>
      <c r="G13" s="191"/>
      <c r="H13" s="192"/>
    </row>
    <row r="14" spans="1:19">
      <c r="A14" s="193" t="s">
        <v>176</v>
      </c>
      <c r="B14" s="194">
        <v>0</v>
      </c>
      <c r="C14" s="194"/>
      <c r="D14" s="194">
        <v>0</v>
      </c>
      <c r="E14" s="194"/>
      <c r="F14" s="194">
        <f>+B39</f>
        <v>0</v>
      </c>
      <c r="G14" s="194"/>
      <c r="H14" s="196">
        <f>+F39</f>
        <v>0</v>
      </c>
      <c r="I14" s="194"/>
      <c r="J14" s="194">
        <f>+H39</f>
        <v>21348353</v>
      </c>
      <c r="K14" s="194"/>
      <c r="L14" s="194">
        <f>+J39</f>
        <v>17466834</v>
      </c>
      <c r="M14" s="194"/>
      <c r="N14" s="194">
        <f>+L39</f>
        <v>13585315</v>
      </c>
      <c r="O14" s="194"/>
      <c r="P14" s="194">
        <f>+N39</f>
        <v>9703796</v>
      </c>
      <c r="Q14" s="194"/>
      <c r="R14" s="194">
        <f>+P39</f>
        <v>5822277</v>
      </c>
    </row>
    <row r="15" spans="1:19">
      <c r="H15" s="197"/>
    </row>
    <row r="16" spans="1:19">
      <c r="A16" s="193" t="s">
        <v>177</v>
      </c>
      <c r="H16" s="197"/>
    </row>
    <row r="17" spans="1:18">
      <c r="A17" s="180" t="s">
        <v>178</v>
      </c>
      <c r="B17" s="198">
        <v>0</v>
      </c>
      <c r="C17" s="198"/>
      <c r="D17" s="198">
        <v>0</v>
      </c>
      <c r="E17" s="198"/>
      <c r="F17" s="198">
        <v>0</v>
      </c>
      <c r="G17" s="198"/>
      <c r="H17" s="199">
        <v>0</v>
      </c>
      <c r="J17" s="198">
        <v>0</v>
      </c>
      <c r="K17" s="198"/>
      <c r="L17" s="198">
        <v>0</v>
      </c>
      <c r="M17" s="198"/>
      <c r="N17" s="198">
        <v>0</v>
      </c>
      <c r="O17" s="198"/>
      <c r="P17" s="198">
        <v>0</v>
      </c>
      <c r="R17" s="198">
        <v>0</v>
      </c>
    </row>
    <row r="18" spans="1:18">
      <c r="B18" s="198"/>
      <c r="C18" s="198"/>
      <c r="D18" s="198"/>
      <c r="E18" s="198"/>
      <c r="F18" s="198"/>
      <c r="G18" s="198"/>
      <c r="H18" s="199"/>
      <c r="J18" s="198"/>
      <c r="K18" s="198"/>
      <c r="L18" s="198"/>
      <c r="M18" s="198"/>
      <c r="N18" s="198"/>
      <c r="O18" s="198"/>
      <c r="P18" s="198"/>
      <c r="R18" s="198"/>
    </row>
    <row r="19" spans="1:18">
      <c r="B19" s="200"/>
      <c r="C19" s="198"/>
      <c r="D19" s="200"/>
      <c r="E19" s="198"/>
      <c r="F19" s="200"/>
      <c r="G19" s="198"/>
      <c r="H19" s="201"/>
      <c r="J19" s="200"/>
      <c r="K19" s="198"/>
      <c r="L19" s="200"/>
      <c r="M19" s="198"/>
      <c r="N19" s="200"/>
      <c r="O19" s="198"/>
      <c r="P19" s="200"/>
      <c r="R19" s="200"/>
    </row>
    <row r="20" spans="1:18">
      <c r="A20" s="180" t="s">
        <v>179</v>
      </c>
      <c r="B20" s="198">
        <f>SUM(B17:B19)</f>
        <v>0</v>
      </c>
      <c r="C20" s="198"/>
      <c r="D20" s="198">
        <f>SUM(D17:D19)</f>
        <v>0</v>
      </c>
      <c r="E20" s="198"/>
      <c r="F20" s="198">
        <f>SUM(F17:F19)</f>
        <v>0</v>
      </c>
      <c r="G20" s="198"/>
      <c r="H20" s="199">
        <f>SUM(H17:H19)</f>
        <v>0</v>
      </c>
      <c r="J20" s="198">
        <f>SUM(J17:J19)</f>
        <v>0</v>
      </c>
      <c r="K20" s="198"/>
      <c r="L20" s="198">
        <f>SUM(L17:L19)</f>
        <v>0</v>
      </c>
      <c r="M20" s="198"/>
      <c r="N20" s="198">
        <f>SUM(N17:N19)</f>
        <v>0</v>
      </c>
      <c r="O20" s="198"/>
      <c r="P20" s="198">
        <f>SUM(P17:P19)</f>
        <v>0</v>
      </c>
      <c r="R20" s="198">
        <f>SUM(R17:R19)</f>
        <v>0</v>
      </c>
    </row>
    <row r="21" spans="1:18">
      <c r="H21" s="197"/>
    </row>
    <row r="22" spans="1:18">
      <c r="A22" s="193" t="s">
        <v>180</v>
      </c>
      <c r="H22" s="197"/>
    </row>
    <row r="23" spans="1:18">
      <c r="A23" s="193"/>
      <c r="H23" s="197"/>
    </row>
    <row r="24" spans="1:18">
      <c r="A24" s="202" t="s">
        <v>181</v>
      </c>
      <c r="B24" s="198">
        <v>0</v>
      </c>
      <c r="C24" s="198"/>
      <c r="D24" s="198">
        <v>0</v>
      </c>
      <c r="E24" s="198"/>
      <c r="F24" s="198">
        <v>0</v>
      </c>
      <c r="G24" s="198"/>
      <c r="H24" s="199">
        <v>2264219</v>
      </c>
      <c r="J24" s="198">
        <v>3881519</v>
      </c>
      <c r="K24" s="198"/>
      <c r="L24" s="198">
        <v>3881519</v>
      </c>
      <c r="M24" s="198"/>
      <c r="N24" s="198">
        <v>3881519</v>
      </c>
      <c r="O24" s="198"/>
      <c r="P24" s="198">
        <v>3881519</v>
      </c>
      <c r="R24" s="198">
        <v>3881519</v>
      </c>
    </row>
    <row r="25" spans="1:18">
      <c r="A25" s="202" t="s">
        <v>182</v>
      </c>
      <c r="B25" s="198">
        <v>0</v>
      </c>
      <c r="C25" s="198"/>
      <c r="D25" s="198">
        <v>0</v>
      </c>
      <c r="E25" s="198"/>
      <c r="F25" s="198">
        <v>0</v>
      </c>
      <c r="G25" s="198"/>
      <c r="H25" s="199">
        <v>0</v>
      </c>
      <c r="J25" s="198">
        <v>0</v>
      </c>
      <c r="K25" s="198"/>
      <c r="L25" s="198">
        <v>0</v>
      </c>
      <c r="M25" s="198"/>
      <c r="N25" s="198">
        <v>0</v>
      </c>
      <c r="O25" s="198"/>
      <c r="P25" s="198">
        <v>0</v>
      </c>
      <c r="R25" s="198">
        <v>0</v>
      </c>
    </row>
    <row r="26" spans="1:18">
      <c r="A26" s="202" t="s">
        <v>183</v>
      </c>
      <c r="B26" s="200">
        <v>0</v>
      </c>
      <c r="C26" s="198"/>
      <c r="D26" s="200">
        <v>0</v>
      </c>
      <c r="E26" s="198"/>
      <c r="F26" s="200">
        <v>0</v>
      </c>
      <c r="G26" s="198"/>
      <c r="H26" s="201">
        <v>0</v>
      </c>
      <c r="J26" s="200">
        <v>0</v>
      </c>
      <c r="K26" s="198"/>
      <c r="L26" s="200">
        <v>0</v>
      </c>
      <c r="M26" s="198"/>
      <c r="N26" s="200">
        <v>0</v>
      </c>
      <c r="O26" s="198"/>
      <c r="P26" s="200">
        <v>0</v>
      </c>
      <c r="R26" s="200">
        <v>0</v>
      </c>
    </row>
    <row r="27" spans="1:18">
      <c r="A27" s="202" t="s">
        <v>184</v>
      </c>
      <c r="B27" s="200">
        <f>SUM(B24:B26)</f>
        <v>0</v>
      </c>
      <c r="C27" s="198"/>
      <c r="D27" s="200">
        <v>0</v>
      </c>
      <c r="E27" s="198"/>
      <c r="F27" s="200">
        <f>SUM(F24:F26)</f>
        <v>0</v>
      </c>
      <c r="G27" s="198"/>
      <c r="H27" s="201">
        <f>SUM(H24:H26)</f>
        <v>2264219</v>
      </c>
      <c r="J27" s="200">
        <f>SUM(J24:J26)</f>
        <v>3881519</v>
      </c>
      <c r="K27" s="198"/>
      <c r="L27" s="200">
        <f>SUM(L24:L26)</f>
        <v>3881519</v>
      </c>
      <c r="M27" s="198"/>
      <c r="N27" s="200">
        <f>SUM(N24:N26)</f>
        <v>3881519</v>
      </c>
      <c r="P27" s="200">
        <f>SUM(P24:P26)</f>
        <v>3881519</v>
      </c>
      <c r="R27" s="200">
        <f>SUM(R24:R26)</f>
        <v>3881519</v>
      </c>
    </row>
    <row r="28" spans="1:18">
      <c r="H28" s="197"/>
    </row>
    <row r="29" spans="1:18">
      <c r="A29" s="180" t="s">
        <v>171</v>
      </c>
      <c r="B29" s="200">
        <f>+B27</f>
        <v>0</v>
      </c>
      <c r="C29" s="198"/>
      <c r="D29" s="200">
        <f>+D27</f>
        <v>0</v>
      </c>
      <c r="E29" s="198"/>
      <c r="F29" s="200">
        <f>+F27</f>
        <v>0</v>
      </c>
      <c r="G29" s="198"/>
      <c r="H29" s="201">
        <f>+H27</f>
        <v>2264219</v>
      </c>
      <c r="J29" s="200">
        <f>+J27</f>
        <v>3881519</v>
      </c>
      <c r="K29" s="198"/>
      <c r="L29" s="200">
        <f>+L27</f>
        <v>3881519</v>
      </c>
      <c r="M29" s="198"/>
      <c r="N29" s="200">
        <f>+N27</f>
        <v>3881519</v>
      </c>
      <c r="O29" s="198"/>
      <c r="P29" s="200">
        <f>+P27</f>
        <v>3881519</v>
      </c>
      <c r="R29" s="200">
        <f>+R27</f>
        <v>3881519</v>
      </c>
    </row>
    <row r="30" spans="1:18">
      <c r="B30" s="198"/>
      <c r="C30" s="198"/>
      <c r="D30" s="198"/>
      <c r="E30" s="198"/>
      <c r="F30" s="198"/>
      <c r="G30" s="198"/>
      <c r="H30" s="199"/>
      <c r="J30" s="198"/>
      <c r="K30" s="198"/>
      <c r="L30" s="198"/>
      <c r="M30" s="198"/>
      <c r="N30" s="198"/>
      <c r="O30" s="198"/>
      <c r="P30" s="198"/>
      <c r="R30" s="198"/>
    </row>
    <row r="31" spans="1:18">
      <c r="B31" s="198"/>
      <c r="C31" s="198"/>
      <c r="D31" s="198"/>
      <c r="E31" s="198"/>
      <c r="F31" s="198"/>
      <c r="G31" s="198"/>
      <c r="H31" s="199"/>
      <c r="J31" s="198"/>
      <c r="K31" s="198"/>
      <c r="L31" s="198"/>
      <c r="M31" s="198"/>
      <c r="N31" s="198"/>
      <c r="O31" s="198"/>
      <c r="P31" s="198"/>
      <c r="R31" s="198"/>
    </row>
    <row r="32" spans="1:18">
      <c r="A32" s="193" t="s">
        <v>185</v>
      </c>
      <c r="B32" s="198"/>
      <c r="C32" s="198"/>
      <c r="D32" s="198"/>
      <c r="E32" s="198"/>
      <c r="F32" s="198"/>
      <c r="G32" s="198"/>
      <c r="H32" s="199"/>
      <c r="J32" s="198"/>
      <c r="K32" s="198"/>
      <c r="L32" s="198"/>
      <c r="M32" s="198"/>
      <c r="N32" s="198"/>
      <c r="O32" s="198"/>
      <c r="P32" s="198"/>
      <c r="R32" s="198"/>
    </row>
    <row r="33" spans="1:18">
      <c r="A33" s="180" t="s">
        <v>186</v>
      </c>
      <c r="B33" s="198">
        <v>0</v>
      </c>
      <c r="C33" s="198"/>
      <c r="D33" s="198">
        <v>0</v>
      </c>
      <c r="E33" s="198"/>
      <c r="F33" s="198">
        <v>0</v>
      </c>
      <c r="G33" s="198"/>
      <c r="H33" s="199">
        <v>0</v>
      </c>
      <c r="J33" s="198">
        <v>0</v>
      </c>
      <c r="K33" s="198"/>
      <c r="L33" s="198">
        <v>0</v>
      </c>
      <c r="M33" s="198"/>
      <c r="N33" s="198">
        <v>0</v>
      </c>
      <c r="O33" s="198"/>
      <c r="P33" s="198">
        <v>0</v>
      </c>
      <c r="R33" s="198">
        <v>0</v>
      </c>
    </row>
    <row r="34" spans="1:18">
      <c r="A34" s="202" t="s">
        <v>196</v>
      </c>
      <c r="B34" s="198">
        <v>0</v>
      </c>
      <c r="C34" s="198"/>
      <c r="D34" s="198">
        <v>0</v>
      </c>
      <c r="E34" s="198"/>
      <c r="F34" s="198">
        <v>0</v>
      </c>
      <c r="G34" s="198"/>
      <c r="H34" s="199">
        <v>23612572</v>
      </c>
      <c r="J34" s="198">
        <v>0</v>
      </c>
      <c r="K34" s="198"/>
      <c r="L34" s="198">
        <v>0</v>
      </c>
      <c r="M34" s="198"/>
      <c r="N34" s="198">
        <v>0</v>
      </c>
      <c r="P34" s="198">
        <v>0</v>
      </c>
      <c r="R34" s="198">
        <v>0</v>
      </c>
    </row>
    <row r="35" spans="1:18">
      <c r="A35" s="202" t="s">
        <v>197</v>
      </c>
      <c r="B35" s="198">
        <v>0</v>
      </c>
      <c r="C35" s="198"/>
      <c r="D35" s="198">
        <v>0</v>
      </c>
      <c r="E35" s="198"/>
      <c r="F35" s="198">
        <v>0</v>
      </c>
      <c r="G35" s="198"/>
      <c r="H35" s="199">
        <v>0</v>
      </c>
      <c r="J35" s="198">
        <v>0</v>
      </c>
      <c r="K35" s="198"/>
      <c r="L35" s="198">
        <v>0</v>
      </c>
      <c r="M35" s="198"/>
      <c r="N35" s="198">
        <v>0</v>
      </c>
      <c r="O35" s="198"/>
      <c r="P35" s="198">
        <v>0</v>
      </c>
      <c r="R35" s="198">
        <v>0</v>
      </c>
    </row>
    <row r="36" spans="1:18">
      <c r="B36" s="200">
        <v>0</v>
      </c>
      <c r="C36" s="198"/>
      <c r="D36" s="200">
        <v>0</v>
      </c>
      <c r="E36" s="198"/>
      <c r="F36" s="200">
        <v>0</v>
      </c>
      <c r="G36" s="198"/>
      <c r="H36" s="201">
        <v>0</v>
      </c>
      <c r="J36" s="200">
        <v>0</v>
      </c>
      <c r="K36" s="198"/>
      <c r="L36" s="200">
        <v>0</v>
      </c>
      <c r="M36" s="198"/>
      <c r="N36" s="200">
        <v>0</v>
      </c>
      <c r="O36" s="198"/>
      <c r="P36" s="200">
        <v>0</v>
      </c>
      <c r="R36" s="200">
        <v>0</v>
      </c>
    </row>
    <row r="37" spans="1:18">
      <c r="A37" s="180" t="s">
        <v>188</v>
      </c>
      <c r="B37" s="200">
        <f>SUM(B33:B36)</f>
        <v>0</v>
      </c>
      <c r="C37" s="198"/>
      <c r="D37" s="200">
        <f>SUM(D33:D36)</f>
        <v>0</v>
      </c>
      <c r="E37" s="198"/>
      <c r="F37" s="200">
        <f>SUM(F33:F36)</f>
        <v>0</v>
      </c>
      <c r="G37" s="198"/>
      <c r="H37" s="201">
        <f>SUM(H33:H36)</f>
        <v>23612572</v>
      </c>
      <c r="J37" s="200">
        <f>SUM(J33:J36)</f>
        <v>0</v>
      </c>
      <c r="K37" s="198"/>
      <c r="L37" s="200">
        <f>SUM(L33:L36)</f>
        <v>0</v>
      </c>
      <c r="M37" s="198"/>
      <c r="N37" s="200">
        <f>SUM(N33:N36)</f>
        <v>0</v>
      </c>
      <c r="O37" s="198"/>
      <c r="P37" s="200">
        <f>SUM(P33:P36)</f>
        <v>0</v>
      </c>
      <c r="R37" s="206">
        <f>SUM(R33:R36)</f>
        <v>0</v>
      </c>
    </row>
    <row r="38" spans="1:18">
      <c r="H38" s="197"/>
    </row>
    <row r="39" spans="1:18" ht="13.5" thickBot="1">
      <c r="A39" s="193" t="s">
        <v>189</v>
      </c>
      <c r="B39" s="213">
        <f>+B14+B20-B29+B37</f>
        <v>0</v>
      </c>
      <c r="C39" s="209"/>
      <c r="D39" s="208" t="s">
        <v>193</v>
      </c>
      <c r="E39" s="209"/>
      <c r="F39" s="208">
        <f>+F14+F20-F29+F37</f>
        <v>0</v>
      </c>
      <c r="G39" s="209"/>
      <c r="H39" s="210">
        <f>+H14+H20-H29+H37</f>
        <v>21348353</v>
      </c>
      <c r="I39" s="209"/>
      <c r="J39" s="208">
        <f>+J14+J20-J29+J37</f>
        <v>17466834</v>
      </c>
      <c r="K39" s="209"/>
      <c r="L39" s="208">
        <f>+L14+L20-L29+L37</f>
        <v>13585315</v>
      </c>
      <c r="M39" s="209"/>
      <c r="N39" s="208">
        <f>+N14+N20-N29+N37</f>
        <v>9703796</v>
      </c>
      <c r="O39" s="209"/>
      <c r="P39" s="208">
        <f>+P14+P20-P29+P37</f>
        <v>5822277</v>
      </c>
      <c r="R39" s="208">
        <f>+R14+R20-R29+R37</f>
        <v>1940758</v>
      </c>
    </row>
    <row r="40" spans="1:18" ht="13.5" thickTop="1"/>
    <row r="42" spans="1:18">
      <c r="A42" s="180" t="s">
        <v>231</v>
      </c>
    </row>
    <row r="43" spans="1:18">
      <c r="B43" s="211"/>
    </row>
  </sheetData>
  <mergeCells count="6">
    <mergeCell ref="J9:R9"/>
    <mergeCell ref="A1:R1"/>
    <mergeCell ref="A2:R2"/>
    <mergeCell ref="A3:R3"/>
    <mergeCell ref="A4:R4"/>
    <mergeCell ref="A5:S5"/>
  </mergeCells>
  <printOptions horizontalCentered="1"/>
  <pageMargins left="0.7" right="0.7" top="0.75" bottom="0.75" header="0.3" footer="0.3"/>
  <pageSetup scale="97" firstPageNumber="50" fitToWidth="2" orientation="portrait" useFirstPageNumber="1" r:id="rId1"/>
  <headerFooter>
    <oddFooter>&amp;C- &amp;P -</oddFooter>
  </headerFooter>
  <colBreaks count="1" manualBreakCount="1">
    <brk id="9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workbookViewId="0">
      <selection activeCell="I11" sqref="I11"/>
    </sheetView>
  </sheetViews>
  <sheetFormatPr defaultRowHeight="12.75"/>
  <cols>
    <col min="1" max="1" width="36.7109375" style="180" customWidth="1"/>
    <col min="2" max="2" width="12.7109375" style="180" customWidth="1"/>
    <col min="3" max="3" width="1.140625" style="180" customWidth="1"/>
    <col min="4" max="4" width="11.28515625" style="180" bestFit="1" customWidth="1"/>
    <col min="5" max="5" width="0.85546875" style="180" customWidth="1"/>
    <col min="6" max="6" width="12.7109375" style="180" customWidth="1"/>
    <col min="7" max="7" width="1.140625" style="180" customWidth="1"/>
    <col min="8" max="8" width="16.28515625" style="180" customWidth="1"/>
    <col min="9" max="9" width="4.5703125" style="180" customWidth="1"/>
    <col min="10" max="10" width="12.28515625" style="180" bestFit="1" customWidth="1"/>
    <col min="11" max="11" width="1.7109375" style="180" customWidth="1"/>
    <col min="12" max="12" width="12.28515625" style="180" bestFit="1" customWidth="1"/>
    <col min="13" max="13" width="1.7109375" style="180" customWidth="1"/>
    <col min="14" max="14" width="12.28515625" style="180" bestFit="1" customWidth="1"/>
    <col min="15" max="15" width="1.7109375" style="180" customWidth="1"/>
    <col min="16" max="16" width="12.28515625" style="180" bestFit="1" customWidth="1"/>
    <col min="17" max="17" width="1.7109375" style="180" customWidth="1"/>
    <col min="18" max="18" width="12.28515625" style="180" bestFit="1" customWidth="1"/>
    <col min="19" max="19" width="1.7109375" style="180" customWidth="1"/>
    <col min="20" max="256" width="9.140625" style="180"/>
    <col min="257" max="257" width="36.7109375" style="180" customWidth="1"/>
    <col min="258" max="258" width="12.7109375" style="180" customWidth="1"/>
    <col min="259" max="259" width="1.7109375" style="180" customWidth="1"/>
    <col min="260" max="260" width="11.28515625" style="180" bestFit="1" customWidth="1"/>
    <col min="261" max="261" width="1.7109375" style="180" customWidth="1"/>
    <col min="262" max="262" width="12.7109375" style="180" customWidth="1"/>
    <col min="263" max="263" width="1.7109375" style="180" customWidth="1"/>
    <col min="264" max="264" width="11.28515625" style="180" bestFit="1" customWidth="1"/>
    <col min="265" max="265" width="1.7109375" style="180" customWidth="1"/>
    <col min="266" max="266" width="12.28515625" style="180" bestFit="1" customWidth="1"/>
    <col min="267" max="267" width="1.7109375" style="180" customWidth="1"/>
    <col min="268" max="268" width="12.28515625" style="180" bestFit="1" customWidth="1"/>
    <col min="269" max="269" width="1.7109375" style="180" customWidth="1"/>
    <col min="270" max="270" width="12.28515625" style="180" bestFit="1" customWidth="1"/>
    <col min="271" max="271" width="1.7109375" style="180" customWidth="1"/>
    <col min="272" max="272" width="12.28515625" style="180" bestFit="1" customWidth="1"/>
    <col min="273" max="273" width="1.7109375" style="180" customWidth="1"/>
    <col min="274" max="274" width="12.28515625" style="180" bestFit="1" customWidth="1"/>
    <col min="275" max="275" width="1.7109375" style="180" customWidth="1"/>
    <col min="276" max="512" width="9.140625" style="180"/>
    <col min="513" max="513" width="36.7109375" style="180" customWidth="1"/>
    <col min="514" max="514" width="12.7109375" style="180" customWidth="1"/>
    <col min="515" max="515" width="1.7109375" style="180" customWidth="1"/>
    <col min="516" max="516" width="11.28515625" style="180" bestFit="1" customWidth="1"/>
    <col min="517" max="517" width="1.7109375" style="180" customWidth="1"/>
    <col min="518" max="518" width="12.7109375" style="180" customWidth="1"/>
    <col min="519" max="519" width="1.7109375" style="180" customWidth="1"/>
    <col min="520" max="520" width="11.28515625" style="180" bestFit="1" customWidth="1"/>
    <col min="521" max="521" width="1.7109375" style="180" customWidth="1"/>
    <col min="522" max="522" width="12.28515625" style="180" bestFit="1" customWidth="1"/>
    <col min="523" max="523" width="1.7109375" style="180" customWidth="1"/>
    <col min="524" max="524" width="12.28515625" style="180" bestFit="1" customWidth="1"/>
    <col min="525" max="525" width="1.7109375" style="180" customWidth="1"/>
    <col min="526" max="526" width="12.28515625" style="180" bestFit="1" customWidth="1"/>
    <col min="527" max="527" width="1.7109375" style="180" customWidth="1"/>
    <col min="528" max="528" width="12.28515625" style="180" bestFit="1" customWidth="1"/>
    <col min="529" max="529" width="1.7109375" style="180" customWidth="1"/>
    <col min="530" max="530" width="12.28515625" style="180" bestFit="1" customWidth="1"/>
    <col min="531" max="531" width="1.7109375" style="180" customWidth="1"/>
    <col min="532" max="768" width="9.140625" style="180"/>
    <col min="769" max="769" width="36.7109375" style="180" customWidth="1"/>
    <col min="770" max="770" width="12.7109375" style="180" customWidth="1"/>
    <col min="771" max="771" width="1.7109375" style="180" customWidth="1"/>
    <col min="772" max="772" width="11.28515625" style="180" bestFit="1" customWidth="1"/>
    <col min="773" max="773" width="1.7109375" style="180" customWidth="1"/>
    <col min="774" max="774" width="12.7109375" style="180" customWidth="1"/>
    <col min="775" max="775" width="1.7109375" style="180" customWidth="1"/>
    <col min="776" max="776" width="11.28515625" style="180" bestFit="1" customWidth="1"/>
    <col min="777" max="777" width="1.7109375" style="180" customWidth="1"/>
    <col min="778" max="778" width="12.28515625" style="180" bestFit="1" customWidth="1"/>
    <col min="779" max="779" width="1.7109375" style="180" customWidth="1"/>
    <col min="780" max="780" width="12.28515625" style="180" bestFit="1" customWidth="1"/>
    <col min="781" max="781" width="1.7109375" style="180" customWidth="1"/>
    <col min="782" max="782" width="12.28515625" style="180" bestFit="1" customWidth="1"/>
    <col min="783" max="783" width="1.7109375" style="180" customWidth="1"/>
    <col min="784" max="784" width="12.28515625" style="180" bestFit="1" customWidth="1"/>
    <col min="785" max="785" width="1.7109375" style="180" customWidth="1"/>
    <col min="786" max="786" width="12.28515625" style="180" bestFit="1" customWidth="1"/>
    <col min="787" max="787" width="1.7109375" style="180" customWidth="1"/>
    <col min="788" max="1024" width="9.140625" style="180"/>
    <col min="1025" max="1025" width="36.7109375" style="180" customWidth="1"/>
    <col min="1026" max="1026" width="12.7109375" style="180" customWidth="1"/>
    <col min="1027" max="1027" width="1.7109375" style="180" customWidth="1"/>
    <col min="1028" max="1028" width="11.28515625" style="180" bestFit="1" customWidth="1"/>
    <col min="1029" max="1029" width="1.7109375" style="180" customWidth="1"/>
    <col min="1030" max="1030" width="12.7109375" style="180" customWidth="1"/>
    <col min="1031" max="1031" width="1.7109375" style="180" customWidth="1"/>
    <col min="1032" max="1032" width="11.28515625" style="180" bestFit="1" customWidth="1"/>
    <col min="1033" max="1033" width="1.7109375" style="180" customWidth="1"/>
    <col min="1034" max="1034" width="12.28515625" style="180" bestFit="1" customWidth="1"/>
    <col min="1035" max="1035" width="1.7109375" style="180" customWidth="1"/>
    <col min="1036" max="1036" width="12.28515625" style="180" bestFit="1" customWidth="1"/>
    <col min="1037" max="1037" width="1.7109375" style="180" customWidth="1"/>
    <col min="1038" max="1038" width="12.28515625" style="180" bestFit="1" customWidth="1"/>
    <col min="1039" max="1039" width="1.7109375" style="180" customWidth="1"/>
    <col min="1040" max="1040" width="12.28515625" style="180" bestFit="1" customWidth="1"/>
    <col min="1041" max="1041" width="1.7109375" style="180" customWidth="1"/>
    <col min="1042" max="1042" width="12.28515625" style="180" bestFit="1" customWidth="1"/>
    <col min="1043" max="1043" width="1.7109375" style="180" customWidth="1"/>
    <col min="1044" max="1280" width="9.140625" style="180"/>
    <col min="1281" max="1281" width="36.7109375" style="180" customWidth="1"/>
    <col min="1282" max="1282" width="12.7109375" style="180" customWidth="1"/>
    <col min="1283" max="1283" width="1.7109375" style="180" customWidth="1"/>
    <col min="1284" max="1284" width="11.28515625" style="180" bestFit="1" customWidth="1"/>
    <col min="1285" max="1285" width="1.7109375" style="180" customWidth="1"/>
    <col min="1286" max="1286" width="12.7109375" style="180" customWidth="1"/>
    <col min="1287" max="1287" width="1.7109375" style="180" customWidth="1"/>
    <col min="1288" max="1288" width="11.28515625" style="180" bestFit="1" customWidth="1"/>
    <col min="1289" max="1289" width="1.7109375" style="180" customWidth="1"/>
    <col min="1290" max="1290" width="12.28515625" style="180" bestFit="1" customWidth="1"/>
    <col min="1291" max="1291" width="1.7109375" style="180" customWidth="1"/>
    <col min="1292" max="1292" width="12.28515625" style="180" bestFit="1" customWidth="1"/>
    <col min="1293" max="1293" width="1.7109375" style="180" customWidth="1"/>
    <col min="1294" max="1294" width="12.28515625" style="180" bestFit="1" customWidth="1"/>
    <col min="1295" max="1295" width="1.7109375" style="180" customWidth="1"/>
    <col min="1296" max="1296" width="12.28515625" style="180" bestFit="1" customWidth="1"/>
    <col min="1297" max="1297" width="1.7109375" style="180" customWidth="1"/>
    <col min="1298" max="1298" width="12.28515625" style="180" bestFit="1" customWidth="1"/>
    <col min="1299" max="1299" width="1.7109375" style="180" customWidth="1"/>
    <col min="1300" max="1536" width="9.140625" style="180"/>
    <col min="1537" max="1537" width="36.7109375" style="180" customWidth="1"/>
    <col min="1538" max="1538" width="12.7109375" style="180" customWidth="1"/>
    <col min="1539" max="1539" width="1.7109375" style="180" customWidth="1"/>
    <col min="1540" max="1540" width="11.28515625" style="180" bestFit="1" customWidth="1"/>
    <col min="1541" max="1541" width="1.7109375" style="180" customWidth="1"/>
    <col min="1542" max="1542" width="12.7109375" style="180" customWidth="1"/>
    <col min="1543" max="1543" width="1.7109375" style="180" customWidth="1"/>
    <col min="1544" max="1544" width="11.28515625" style="180" bestFit="1" customWidth="1"/>
    <col min="1545" max="1545" width="1.7109375" style="180" customWidth="1"/>
    <col min="1546" max="1546" width="12.28515625" style="180" bestFit="1" customWidth="1"/>
    <col min="1547" max="1547" width="1.7109375" style="180" customWidth="1"/>
    <col min="1548" max="1548" width="12.28515625" style="180" bestFit="1" customWidth="1"/>
    <col min="1549" max="1549" width="1.7109375" style="180" customWidth="1"/>
    <col min="1550" max="1550" width="12.28515625" style="180" bestFit="1" customWidth="1"/>
    <col min="1551" max="1551" width="1.7109375" style="180" customWidth="1"/>
    <col min="1552" max="1552" width="12.28515625" style="180" bestFit="1" customWidth="1"/>
    <col min="1553" max="1553" width="1.7109375" style="180" customWidth="1"/>
    <col min="1554" max="1554" width="12.28515625" style="180" bestFit="1" customWidth="1"/>
    <col min="1555" max="1555" width="1.7109375" style="180" customWidth="1"/>
    <col min="1556" max="1792" width="9.140625" style="180"/>
    <col min="1793" max="1793" width="36.7109375" style="180" customWidth="1"/>
    <col min="1794" max="1794" width="12.7109375" style="180" customWidth="1"/>
    <col min="1795" max="1795" width="1.7109375" style="180" customWidth="1"/>
    <col min="1796" max="1796" width="11.28515625" style="180" bestFit="1" customWidth="1"/>
    <col min="1797" max="1797" width="1.7109375" style="180" customWidth="1"/>
    <col min="1798" max="1798" width="12.7109375" style="180" customWidth="1"/>
    <col min="1799" max="1799" width="1.7109375" style="180" customWidth="1"/>
    <col min="1800" max="1800" width="11.28515625" style="180" bestFit="1" customWidth="1"/>
    <col min="1801" max="1801" width="1.7109375" style="180" customWidth="1"/>
    <col min="1802" max="1802" width="12.28515625" style="180" bestFit="1" customWidth="1"/>
    <col min="1803" max="1803" width="1.7109375" style="180" customWidth="1"/>
    <col min="1804" max="1804" width="12.28515625" style="180" bestFit="1" customWidth="1"/>
    <col min="1805" max="1805" width="1.7109375" style="180" customWidth="1"/>
    <col min="1806" max="1806" width="12.28515625" style="180" bestFit="1" customWidth="1"/>
    <col min="1807" max="1807" width="1.7109375" style="180" customWidth="1"/>
    <col min="1808" max="1808" width="12.28515625" style="180" bestFit="1" customWidth="1"/>
    <col min="1809" max="1809" width="1.7109375" style="180" customWidth="1"/>
    <col min="1810" max="1810" width="12.28515625" style="180" bestFit="1" customWidth="1"/>
    <col min="1811" max="1811" width="1.7109375" style="180" customWidth="1"/>
    <col min="1812" max="2048" width="9.140625" style="180"/>
    <col min="2049" max="2049" width="36.7109375" style="180" customWidth="1"/>
    <col min="2050" max="2050" width="12.7109375" style="180" customWidth="1"/>
    <col min="2051" max="2051" width="1.7109375" style="180" customWidth="1"/>
    <col min="2052" max="2052" width="11.28515625" style="180" bestFit="1" customWidth="1"/>
    <col min="2053" max="2053" width="1.7109375" style="180" customWidth="1"/>
    <col min="2054" max="2054" width="12.7109375" style="180" customWidth="1"/>
    <col min="2055" max="2055" width="1.7109375" style="180" customWidth="1"/>
    <col min="2056" max="2056" width="11.28515625" style="180" bestFit="1" customWidth="1"/>
    <col min="2057" max="2057" width="1.7109375" style="180" customWidth="1"/>
    <col min="2058" max="2058" width="12.28515625" style="180" bestFit="1" customWidth="1"/>
    <col min="2059" max="2059" width="1.7109375" style="180" customWidth="1"/>
    <col min="2060" max="2060" width="12.28515625" style="180" bestFit="1" customWidth="1"/>
    <col min="2061" max="2061" width="1.7109375" style="180" customWidth="1"/>
    <col min="2062" max="2062" width="12.28515625" style="180" bestFit="1" customWidth="1"/>
    <col min="2063" max="2063" width="1.7109375" style="180" customWidth="1"/>
    <col min="2064" max="2064" width="12.28515625" style="180" bestFit="1" customWidth="1"/>
    <col min="2065" max="2065" width="1.7109375" style="180" customWidth="1"/>
    <col min="2066" max="2066" width="12.28515625" style="180" bestFit="1" customWidth="1"/>
    <col min="2067" max="2067" width="1.7109375" style="180" customWidth="1"/>
    <col min="2068" max="2304" width="9.140625" style="180"/>
    <col min="2305" max="2305" width="36.7109375" style="180" customWidth="1"/>
    <col min="2306" max="2306" width="12.7109375" style="180" customWidth="1"/>
    <col min="2307" max="2307" width="1.7109375" style="180" customWidth="1"/>
    <col min="2308" max="2308" width="11.28515625" style="180" bestFit="1" customWidth="1"/>
    <col min="2309" max="2309" width="1.7109375" style="180" customWidth="1"/>
    <col min="2310" max="2310" width="12.7109375" style="180" customWidth="1"/>
    <col min="2311" max="2311" width="1.7109375" style="180" customWidth="1"/>
    <col min="2312" max="2312" width="11.28515625" style="180" bestFit="1" customWidth="1"/>
    <col min="2313" max="2313" width="1.7109375" style="180" customWidth="1"/>
    <col min="2314" max="2314" width="12.28515625" style="180" bestFit="1" customWidth="1"/>
    <col min="2315" max="2315" width="1.7109375" style="180" customWidth="1"/>
    <col min="2316" max="2316" width="12.28515625" style="180" bestFit="1" customWidth="1"/>
    <col min="2317" max="2317" width="1.7109375" style="180" customWidth="1"/>
    <col min="2318" max="2318" width="12.28515625" style="180" bestFit="1" customWidth="1"/>
    <col min="2319" max="2319" width="1.7109375" style="180" customWidth="1"/>
    <col min="2320" max="2320" width="12.28515625" style="180" bestFit="1" customWidth="1"/>
    <col min="2321" max="2321" width="1.7109375" style="180" customWidth="1"/>
    <col min="2322" max="2322" width="12.28515625" style="180" bestFit="1" customWidth="1"/>
    <col min="2323" max="2323" width="1.7109375" style="180" customWidth="1"/>
    <col min="2324" max="2560" width="9.140625" style="180"/>
    <col min="2561" max="2561" width="36.7109375" style="180" customWidth="1"/>
    <col min="2562" max="2562" width="12.7109375" style="180" customWidth="1"/>
    <col min="2563" max="2563" width="1.7109375" style="180" customWidth="1"/>
    <col min="2564" max="2564" width="11.28515625" style="180" bestFit="1" customWidth="1"/>
    <col min="2565" max="2565" width="1.7109375" style="180" customWidth="1"/>
    <col min="2566" max="2566" width="12.7109375" style="180" customWidth="1"/>
    <col min="2567" max="2567" width="1.7109375" style="180" customWidth="1"/>
    <col min="2568" max="2568" width="11.28515625" style="180" bestFit="1" customWidth="1"/>
    <col min="2569" max="2569" width="1.7109375" style="180" customWidth="1"/>
    <col min="2570" max="2570" width="12.28515625" style="180" bestFit="1" customWidth="1"/>
    <col min="2571" max="2571" width="1.7109375" style="180" customWidth="1"/>
    <col min="2572" max="2572" width="12.28515625" style="180" bestFit="1" customWidth="1"/>
    <col min="2573" max="2573" width="1.7109375" style="180" customWidth="1"/>
    <col min="2574" max="2574" width="12.28515625" style="180" bestFit="1" customWidth="1"/>
    <col min="2575" max="2575" width="1.7109375" style="180" customWidth="1"/>
    <col min="2576" max="2576" width="12.28515625" style="180" bestFit="1" customWidth="1"/>
    <col min="2577" max="2577" width="1.7109375" style="180" customWidth="1"/>
    <col min="2578" max="2578" width="12.28515625" style="180" bestFit="1" customWidth="1"/>
    <col min="2579" max="2579" width="1.7109375" style="180" customWidth="1"/>
    <col min="2580" max="2816" width="9.140625" style="180"/>
    <col min="2817" max="2817" width="36.7109375" style="180" customWidth="1"/>
    <col min="2818" max="2818" width="12.7109375" style="180" customWidth="1"/>
    <col min="2819" max="2819" width="1.7109375" style="180" customWidth="1"/>
    <col min="2820" max="2820" width="11.28515625" style="180" bestFit="1" customWidth="1"/>
    <col min="2821" max="2821" width="1.7109375" style="180" customWidth="1"/>
    <col min="2822" max="2822" width="12.7109375" style="180" customWidth="1"/>
    <col min="2823" max="2823" width="1.7109375" style="180" customWidth="1"/>
    <col min="2824" max="2824" width="11.28515625" style="180" bestFit="1" customWidth="1"/>
    <col min="2825" max="2825" width="1.7109375" style="180" customWidth="1"/>
    <col min="2826" max="2826" width="12.28515625" style="180" bestFit="1" customWidth="1"/>
    <col min="2827" max="2827" width="1.7109375" style="180" customWidth="1"/>
    <col min="2828" max="2828" width="12.28515625" style="180" bestFit="1" customWidth="1"/>
    <col min="2829" max="2829" width="1.7109375" style="180" customWidth="1"/>
    <col min="2830" max="2830" width="12.28515625" style="180" bestFit="1" customWidth="1"/>
    <col min="2831" max="2831" width="1.7109375" style="180" customWidth="1"/>
    <col min="2832" max="2832" width="12.28515625" style="180" bestFit="1" customWidth="1"/>
    <col min="2833" max="2833" width="1.7109375" style="180" customWidth="1"/>
    <col min="2834" max="2834" width="12.28515625" style="180" bestFit="1" customWidth="1"/>
    <col min="2835" max="2835" width="1.7109375" style="180" customWidth="1"/>
    <col min="2836" max="3072" width="9.140625" style="180"/>
    <col min="3073" max="3073" width="36.7109375" style="180" customWidth="1"/>
    <col min="3074" max="3074" width="12.7109375" style="180" customWidth="1"/>
    <col min="3075" max="3075" width="1.7109375" style="180" customWidth="1"/>
    <col min="3076" max="3076" width="11.28515625" style="180" bestFit="1" customWidth="1"/>
    <col min="3077" max="3077" width="1.7109375" style="180" customWidth="1"/>
    <col min="3078" max="3078" width="12.7109375" style="180" customWidth="1"/>
    <col min="3079" max="3079" width="1.7109375" style="180" customWidth="1"/>
    <col min="3080" max="3080" width="11.28515625" style="180" bestFit="1" customWidth="1"/>
    <col min="3081" max="3081" width="1.7109375" style="180" customWidth="1"/>
    <col min="3082" max="3082" width="12.28515625" style="180" bestFit="1" customWidth="1"/>
    <col min="3083" max="3083" width="1.7109375" style="180" customWidth="1"/>
    <col min="3084" max="3084" width="12.28515625" style="180" bestFit="1" customWidth="1"/>
    <col min="3085" max="3085" width="1.7109375" style="180" customWidth="1"/>
    <col min="3086" max="3086" width="12.28515625" style="180" bestFit="1" customWidth="1"/>
    <col min="3087" max="3087" width="1.7109375" style="180" customWidth="1"/>
    <col min="3088" max="3088" width="12.28515625" style="180" bestFit="1" customWidth="1"/>
    <col min="3089" max="3089" width="1.7109375" style="180" customWidth="1"/>
    <col min="3090" max="3090" width="12.28515625" style="180" bestFit="1" customWidth="1"/>
    <col min="3091" max="3091" width="1.7109375" style="180" customWidth="1"/>
    <col min="3092" max="3328" width="9.140625" style="180"/>
    <col min="3329" max="3329" width="36.7109375" style="180" customWidth="1"/>
    <col min="3330" max="3330" width="12.7109375" style="180" customWidth="1"/>
    <col min="3331" max="3331" width="1.7109375" style="180" customWidth="1"/>
    <col min="3332" max="3332" width="11.28515625" style="180" bestFit="1" customWidth="1"/>
    <col min="3333" max="3333" width="1.7109375" style="180" customWidth="1"/>
    <col min="3334" max="3334" width="12.7109375" style="180" customWidth="1"/>
    <col min="3335" max="3335" width="1.7109375" style="180" customWidth="1"/>
    <col min="3336" max="3336" width="11.28515625" style="180" bestFit="1" customWidth="1"/>
    <col min="3337" max="3337" width="1.7109375" style="180" customWidth="1"/>
    <col min="3338" max="3338" width="12.28515625" style="180" bestFit="1" customWidth="1"/>
    <col min="3339" max="3339" width="1.7109375" style="180" customWidth="1"/>
    <col min="3340" max="3340" width="12.28515625" style="180" bestFit="1" customWidth="1"/>
    <col min="3341" max="3341" width="1.7109375" style="180" customWidth="1"/>
    <col min="3342" max="3342" width="12.28515625" style="180" bestFit="1" customWidth="1"/>
    <col min="3343" max="3343" width="1.7109375" style="180" customWidth="1"/>
    <col min="3344" max="3344" width="12.28515625" style="180" bestFit="1" customWidth="1"/>
    <col min="3345" max="3345" width="1.7109375" style="180" customWidth="1"/>
    <col min="3346" max="3346" width="12.28515625" style="180" bestFit="1" customWidth="1"/>
    <col min="3347" max="3347" width="1.7109375" style="180" customWidth="1"/>
    <col min="3348" max="3584" width="9.140625" style="180"/>
    <col min="3585" max="3585" width="36.7109375" style="180" customWidth="1"/>
    <col min="3586" max="3586" width="12.7109375" style="180" customWidth="1"/>
    <col min="3587" max="3587" width="1.7109375" style="180" customWidth="1"/>
    <col min="3588" max="3588" width="11.28515625" style="180" bestFit="1" customWidth="1"/>
    <col min="3589" max="3589" width="1.7109375" style="180" customWidth="1"/>
    <col min="3590" max="3590" width="12.7109375" style="180" customWidth="1"/>
    <col min="3591" max="3591" width="1.7109375" style="180" customWidth="1"/>
    <col min="3592" max="3592" width="11.28515625" style="180" bestFit="1" customWidth="1"/>
    <col min="3593" max="3593" width="1.7109375" style="180" customWidth="1"/>
    <col min="3594" max="3594" width="12.28515625" style="180" bestFit="1" customWidth="1"/>
    <col min="3595" max="3595" width="1.7109375" style="180" customWidth="1"/>
    <col min="3596" max="3596" width="12.28515625" style="180" bestFit="1" customWidth="1"/>
    <col min="3597" max="3597" width="1.7109375" style="180" customWidth="1"/>
    <col min="3598" max="3598" width="12.28515625" style="180" bestFit="1" customWidth="1"/>
    <col min="3599" max="3599" width="1.7109375" style="180" customWidth="1"/>
    <col min="3600" max="3600" width="12.28515625" style="180" bestFit="1" customWidth="1"/>
    <col min="3601" max="3601" width="1.7109375" style="180" customWidth="1"/>
    <col min="3602" max="3602" width="12.28515625" style="180" bestFit="1" customWidth="1"/>
    <col min="3603" max="3603" width="1.7109375" style="180" customWidth="1"/>
    <col min="3604" max="3840" width="9.140625" style="180"/>
    <col min="3841" max="3841" width="36.7109375" style="180" customWidth="1"/>
    <col min="3842" max="3842" width="12.7109375" style="180" customWidth="1"/>
    <col min="3843" max="3843" width="1.7109375" style="180" customWidth="1"/>
    <col min="3844" max="3844" width="11.28515625" style="180" bestFit="1" customWidth="1"/>
    <col min="3845" max="3845" width="1.7109375" style="180" customWidth="1"/>
    <col min="3846" max="3846" width="12.7109375" style="180" customWidth="1"/>
    <col min="3847" max="3847" width="1.7109375" style="180" customWidth="1"/>
    <col min="3848" max="3848" width="11.28515625" style="180" bestFit="1" customWidth="1"/>
    <col min="3849" max="3849" width="1.7109375" style="180" customWidth="1"/>
    <col min="3850" max="3850" width="12.28515625" style="180" bestFit="1" customWidth="1"/>
    <col min="3851" max="3851" width="1.7109375" style="180" customWidth="1"/>
    <col min="3852" max="3852" width="12.28515625" style="180" bestFit="1" customWidth="1"/>
    <col min="3853" max="3853" width="1.7109375" style="180" customWidth="1"/>
    <col min="3854" max="3854" width="12.28515625" style="180" bestFit="1" customWidth="1"/>
    <col min="3855" max="3855" width="1.7109375" style="180" customWidth="1"/>
    <col min="3856" max="3856" width="12.28515625" style="180" bestFit="1" customWidth="1"/>
    <col min="3857" max="3857" width="1.7109375" style="180" customWidth="1"/>
    <col min="3858" max="3858" width="12.28515625" style="180" bestFit="1" customWidth="1"/>
    <col min="3859" max="3859" width="1.7109375" style="180" customWidth="1"/>
    <col min="3860" max="4096" width="9.140625" style="180"/>
    <col min="4097" max="4097" width="36.7109375" style="180" customWidth="1"/>
    <col min="4098" max="4098" width="12.7109375" style="180" customWidth="1"/>
    <col min="4099" max="4099" width="1.7109375" style="180" customWidth="1"/>
    <col min="4100" max="4100" width="11.28515625" style="180" bestFit="1" customWidth="1"/>
    <col min="4101" max="4101" width="1.7109375" style="180" customWidth="1"/>
    <col min="4102" max="4102" width="12.7109375" style="180" customWidth="1"/>
    <col min="4103" max="4103" width="1.7109375" style="180" customWidth="1"/>
    <col min="4104" max="4104" width="11.28515625" style="180" bestFit="1" customWidth="1"/>
    <col min="4105" max="4105" width="1.7109375" style="180" customWidth="1"/>
    <col min="4106" max="4106" width="12.28515625" style="180" bestFit="1" customWidth="1"/>
    <col min="4107" max="4107" width="1.7109375" style="180" customWidth="1"/>
    <col min="4108" max="4108" width="12.28515625" style="180" bestFit="1" customWidth="1"/>
    <col min="4109" max="4109" width="1.7109375" style="180" customWidth="1"/>
    <col min="4110" max="4110" width="12.28515625" style="180" bestFit="1" customWidth="1"/>
    <col min="4111" max="4111" width="1.7109375" style="180" customWidth="1"/>
    <col min="4112" max="4112" width="12.28515625" style="180" bestFit="1" customWidth="1"/>
    <col min="4113" max="4113" width="1.7109375" style="180" customWidth="1"/>
    <col min="4114" max="4114" width="12.28515625" style="180" bestFit="1" customWidth="1"/>
    <col min="4115" max="4115" width="1.7109375" style="180" customWidth="1"/>
    <col min="4116" max="4352" width="9.140625" style="180"/>
    <col min="4353" max="4353" width="36.7109375" style="180" customWidth="1"/>
    <col min="4354" max="4354" width="12.7109375" style="180" customWidth="1"/>
    <col min="4355" max="4355" width="1.7109375" style="180" customWidth="1"/>
    <col min="4356" max="4356" width="11.28515625" style="180" bestFit="1" customWidth="1"/>
    <col min="4357" max="4357" width="1.7109375" style="180" customWidth="1"/>
    <col min="4358" max="4358" width="12.7109375" style="180" customWidth="1"/>
    <col min="4359" max="4359" width="1.7109375" style="180" customWidth="1"/>
    <col min="4360" max="4360" width="11.28515625" style="180" bestFit="1" customWidth="1"/>
    <col min="4361" max="4361" width="1.7109375" style="180" customWidth="1"/>
    <col min="4362" max="4362" width="12.28515625" style="180" bestFit="1" customWidth="1"/>
    <col min="4363" max="4363" width="1.7109375" style="180" customWidth="1"/>
    <col min="4364" max="4364" width="12.28515625" style="180" bestFit="1" customWidth="1"/>
    <col min="4365" max="4365" width="1.7109375" style="180" customWidth="1"/>
    <col min="4366" max="4366" width="12.28515625" style="180" bestFit="1" customWidth="1"/>
    <col min="4367" max="4367" width="1.7109375" style="180" customWidth="1"/>
    <col min="4368" max="4368" width="12.28515625" style="180" bestFit="1" customWidth="1"/>
    <col min="4369" max="4369" width="1.7109375" style="180" customWidth="1"/>
    <col min="4370" max="4370" width="12.28515625" style="180" bestFit="1" customWidth="1"/>
    <col min="4371" max="4371" width="1.7109375" style="180" customWidth="1"/>
    <col min="4372" max="4608" width="9.140625" style="180"/>
    <col min="4609" max="4609" width="36.7109375" style="180" customWidth="1"/>
    <col min="4610" max="4610" width="12.7109375" style="180" customWidth="1"/>
    <col min="4611" max="4611" width="1.7109375" style="180" customWidth="1"/>
    <col min="4612" max="4612" width="11.28515625" style="180" bestFit="1" customWidth="1"/>
    <col min="4613" max="4613" width="1.7109375" style="180" customWidth="1"/>
    <col min="4614" max="4614" width="12.7109375" style="180" customWidth="1"/>
    <col min="4615" max="4615" width="1.7109375" style="180" customWidth="1"/>
    <col min="4616" max="4616" width="11.28515625" style="180" bestFit="1" customWidth="1"/>
    <col min="4617" max="4617" width="1.7109375" style="180" customWidth="1"/>
    <col min="4618" max="4618" width="12.28515625" style="180" bestFit="1" customWidth="1"/>
    <col min="4619" max="4619" width="1.7109375" style="180" customWidth="1"/>
    <col min="4620" max="4620" width="12.28515625" style="180" bestFit="1" customWidth="1"/>
    <col min="4621" max="4621" width="1.7109375" style="180" customWidth="1"/>
    <col min="4622" max="4622" width="12.28515625" style="180" bestFit="1" customWidth="1"/>
    <col min="4623" max="4623" width="1.7109375" style="180" customWidth="1"/>
    <col min="4624" max="4624" width="12.28515625" style="180" bestFit="1" customWidth="1"/>
    <col min="4625" max="4625" width="1.7109375" style="180" customWidth="1"/>
    <col min="4626" max="4626" width="12.28515625" style="180" bestFit="1" customWidth="1"/>
    <col min="4627" max="4627" width="1.7109375" style="180" customWidth="1"/>
    <col min="4628" max="4864" width="9.140625" style="180"/>
    <col min="4865" max="4865" width="36.7109375" style="180" customWidth="1"/>
    <col min="4866" max="4866" width="12.7109375" style="180" customWidth="1"/>
    <col min="4867" max="4867" width="1.7109375" style="180" customWidth="1"/>
    <col min="4868" max="4868" width="11.28515625" style="180" bestFit="1" customWidth="1"/>
    <col min="4869" max="4869" width="1.7109375" style="180" customWidth="1"/>
    <col min="4870" max="4870" width="12.7109375" style="180" customWidth="1"/>
    <col min="4871" max="4871" width="1.7109375" style="180" customWidth="1"/>
    <col min="4872" max="4872" width="11.28515625" style="180" bestFit="1" customWidth="1"/>
    <col min="4873" max="4873" width="1.7109375" style="180" customWidth="1"/>
    <col min="4874" max="4874" width="12.28515625" style="180" bestFit="1" customWidth="1"/>
    <col min="4875" max="4875" width="1.7109375" style="180" customWidth="1"/>
    <col min="4876" max="4876" width="12.28515625" style="180" bestFit="1" customWidth="1"/>
    <col min="4877" max="4877" width="1.7109375" style="180" customWidth="1"/>
    <col min="4878" max="4878" width="12.28515625" style="180" bestFit="1" customWidth="1"/>
    <col min="4879" max="4879" width="1.7109375" style="180" customWidth="1"/>
    <col min="4880" max="4880" width="12.28515625" style="180" bestFit="1" customWidth="1"/>
    <col min="4881" max="4881" width="1.7109375" style="180" customWidth="1"/>
    <col min="4882" max="4882" width="12.28515625" style="180" bestFit="1" customWidth="1"/>
    <col min="4883" max="4883" width="1.7109375" style="180" customWidth="1"/>
    <col min="4884" max="5120" width="9.140625" style="180"/>
    <col min="5121" max="5121" width="36.7109375" style="180" customWidth="1"/>
    <col min="5122" max="5122" width="12.7109375" style="180" customWidth="1"/>
    <col min="5123" max="5123" width="1.7109375" style="180" customWidth="1"/>
    <col min="5124" max="5124" width="11.28515625" style="180" bestFit="1" customWidth="1"/>
    <col min="5125" max="5125" width="1.7109375" style="180" customWidth="1"/>
    <col min="5126" max="5126" width="12.7109375" style="180" customWidth="1"/>
    <col min="5127" max="5127" width="1.7109375" style="180" customWidth="1"/>
    <col min="5128" max="5128" width="11.28515625" style="180" bestFit="1" customWidth="1"/>
    <col min="5129" max="5129" width="1.7109375" style="180" customWidth="1"/>
    <col min="5130" max="5130" width="12.28515625" style="180" bestFit="1" customWidth="1"/>
    <col min="5131" max="5131" width="1.7109375" style="180" customWidth="1"/>
    <col min="5132" max="5132" width="12.28515625" style="180" bestFit="1" customWidth="1"/>
    <col min="5133" max="5133" width="1.7109375" style="180" customWidth="1"/>
    <col min="5134" max="5134" width="12.28515625" style="180" bestFit="1" customWidth="1"/>
    <col min="5135" max="5135" width="1.7109375" style="180" customWidth="1"/>
    <col min="5136" max="5136" width="12.28515625" style="180" bestFit="1" customWidth="1"/>
    <col min="5137" max="5137" width="1.7109375" style="180" customWidth="1"/>
    <col min="5138" max="5138" width="12.28515625" style="180" bestFit="1" customWidth="1"/>
    <col min="5139" max="5139" width="1.7109375" style="180" customWidth="1"/>
    <col min="5140" max="5376" width="9.140625" style="180"/>
    <col min="5377" max="5377" width="36.7109375" style="180" customWidth="1"/>
    <col min="5378" max="5378" width="12.7109375" style="180" customWidth="1"/>
    <col min="5379" max="5379" width="1.7109375" style="180" customWidth="1"/>
    <col min="5380" max="5380" width="11.28515625" style="180" bestFit="1" customWidth="1"/>
    <col min="5381" max="5381" width="1.7109375" style="180" customWidth="1"/>
    <col min="5382" max="5382" width="12.7109375" style="180" customWidth="1"/>
    <col min="5383" max="5383" width="1.7109375" style="180" customWidth="1"/>
    <col min="5384" max="5384" width="11.28515625" style="180" bestFit="1" customWidth="1"/>
    <col min="5385" max="5385" width="1.7109375" style="180" customWidth="1"/>
    <col min="5386" max="5386" width="12.28515625" style="180" bestFit="1" customWidth="1"/>
    <col min="5387" max="5387" width="1.7109375" style="180" customWidth="1"/>
    <col min="5388" max="5388" width="12.28515625" style="180" bestFit="1" customWidth="1"/>
    <col min="5389" max="5389" width="1.7109375" style="180" customWidth="1"/>
    <col min="5390" max="5390" width="12.28515625" style="180" bestFit="1" customWidth="1"/>
    <col min="5391" max="5391" width="1.7109375" style="180" customWidth="1"/>
    <col min="5392" max="5392" width="12.28515625" style="180" bestFit="1" customWidth="1"/>
    <col min="5393" max="5393" width="1.7109375" style="180" customWidth="1"/>
    <col min="5394" max="5394" width="12.28515625" style="180" bestFit="1" customWidth="1"/>
    <col min="5395" max="5395" width="1.7109375" style="180" customWidth="1"/>
    <col min="5396" max="5632" width="9.140625" style="180"/>
    <col min="5633" max="5633" width="36.7109375" style="180" customWidth="1"/>
    <col min="5634" max="5634" width="12.7109375" style="180" customWidth="1"/>
    <col min="5635" max="5635" width="1.7109375" style="180" customWidth="1"/>
    <col min="5636" max="5636" width="11.28515625" style="180" bestFit="1" customWidth="1"/>
    <col min="5637" max="5637" width="1.7109375" style="180" customWidth="1"/>
    <col min="5638" max="5638" width="12.7109375" style="180" customWidth="1"/>
    <col min="5639" max="5639" width="1.7109375" style="180" customWidth="1"/>
    <col min="5640" max="5640" width="11.28515625" style="180" bestFit="1" customWidth="1"/>
    <col min="5641" max="5641" width="1.7109375" style="180" customWidth="1"/>
    <col min="5642" max="5642" width="12.28515625" style="180" bestFit="1" customWidth="1"/>
    <col min="5643" max="5643" width="1.7109375" style="180" customWidth="1"/>
    <col min="5644" max="5644" width="12.28515625" style="180" bestFit="1" customWidth="1"/>
    <col min="5645" max="5645" width="1.7109375" style="180" customWidth="1"/>
    <col min="5646" max="5646" width="12.28515625" style="180" bestFit="1" customWidth="1"/>
    <col min="5647" max="5647" width="1.7109375" style="180" customWidth="1"/>
    <col min="5648" max="5648" width="12.28515625" style="180" bestFit="1" customWidth="1"/>
    <col min="5649" max="5649" width="1.7109375" style="180" customWidth="1"/>
    <col min="5650" max="5650" width="12.28515625" style="180" bestFit="1" customWidth="1"/>
    <col min="5651" max="5651" width="1.7109375" style="180" customWidth="1"/>
    <col min="5652" max="5888" width="9.140625" style="180"/>
    <col min="5889" max="5889" width="36.7109375" style="180" customWidth="1"/>
    <col min="5890" max="5890" width="12.7109375" style="180" customWidth="1"/>
    <col min="5891" max="5891" width="1.7109375" style="180" customWidth="1"/>
    <col min="5892" max="5892" width="11.28515625" style="180" bestFit="1" customWidth="1"/>
    <col min="5893" max="5893" width="1.7109375" style="180" customWidth="1"/>
    <col min="5894" max="5894" width="12.7109375" style="180" customWidth="1"/>
    <col min="5895" max="5895" width="1.7109375" style="180" customWidth="1"/>
    <col min="5896" max="5896" width="11.28515625" style="180" bestFit="1" customWidth="1"/>
    <col min="5897" max="5897" width="1.7109375" style="180" customWidth="1"/>
    <col min="5898" max="5898" width="12.28515625" style="180" bestFit="1" customWidth="1"/>
    <col min="5899" max="5899" width="1.7109375" style="180" customWidth="1"/>
    <col min="5900" max="5900" width="12.28515625" style="180" bestFit="1" customWidth="1"/>
    <col min="5901" max="5901" width="1.7109375" style="180" customWidth="1"/>
    <col min="5902" max="5902" width="12.28515625" style="180" bestFit="1" customWidth="1"/>
    <col min="5903" max="5903" width="1.7109375" style="180" customWidth="1"/>
    <col min="5904" max="5904" width="12.28515625" style="180" bestFit="1" customWidth="1"/>
    <col min="5905" max="5905" width="1.7109375" style="180" customWidth="1"/>
    <col min="5906" max="5906" width="12.28515625" style="180" bestFit="1" customWidth="1"/>
    <col min="5907" max="5907" width="1.7109375" style="180" customWidth="1"/>
    <col min="5908" max="6144" width="9.140625" style="180"/>
    <col min="6145" max="6145" width="36.7109375" style="180" customWidth="1"/>
    <col min="6146" max="6146" width="12.7109375" style="180" customWidth="1"/>
    <col min="6147" max="6147" width="1.7109375" style="180" customWidth="1"/>
    <col min="6148" max="6148" width="11.28515625" style="180" bestFit="1" customWidth="1"/>
    <col min="6149" max="6149" width="1.7109375" style="180" customWidth="1"/>
    <col min="6150" max="6150" width="12.7109375" style="180" customWidth="1"/>
    <col min="6151" max="6151" width="1.7109375" style="180" customWidth="1"/>
    <col min="6152" max="6152" width="11.28515625" style="180" bestFit="1" customWidth="1"/>
    <col min="6153" max="6153" width="1.7109375" style="180" customWidth="1"/>
    <col min="6154" max="6154" width="12.28515625" style="180" bestFit="1" customWidth="1"/>
    <col min="6155" max="6155" width="1.7109375" style="180" customWidth="1"/>
    <col min="6156" max="6156" width="12.28515625" style="180" bestFit="1" customWidth="1"/>
    <col min="6157" max="6157" width="1.7109375" style="180" customWidth="1"/>
    <col min="6158" max="6158" width="12.28515625" style="180" bestFit="1" customWidth="1"/>
    <col min="6159" max="6159" width="1.7109375" style="180" customWidth="1"/>
    <col min="6160" max="6160" width="12.28515625" style="180" bestFit="1" customWidth="1"/>
    <col min="6161" max="6161" width="1.7109375" style="180" customWidth="1"/>
    <col min="6162" max="6162" width="12.28515625" style="180" bestFit="1" customWidth="1"/>
    <col min="6163" max="6163" width="1.7109375" style="180" customWidth="1"/>
    <col min="6164" max="6400" width="9.140625" style="180"/>
    <col min="6401" max="6401" width="36.7109375" style="180" customWidth="1"/>
    <col min="6402" max="6402" width="12.7109375" style="180" customWidth="1"/>
    <col min="6403" max="6403" width="1.7109375" style="180" customWidth="1"/>
    <col min="6404" max="6404" width="11.28515625" style="180" bestFit="1" customWidth="1"/>
    <col min="6405" max="6405" width="1.7109375" style="180" customWidth="1"/>
    <col min="6406" max="6406" width="12.7109375" style="180" customWidth="1"/>
    <col min="6407" max="6407" width="1.7109375" style="180" customWidth="1"/>
    <col min="6408" max="6408" width="11.28515625" style="180" bestFit="1" customWidth="1"/>
    <col min="6409" max="6409" width="1.7109375" style="180" customWidth="1"/>
    <col min="6410" max="6410" width="12.28515625" style="180" bestFit="1" customWidth="1"/>
    <col min="6411" max="6411" width="1.7109375" style="180" customWidth="1"/>
    <col min="6412" max="6412" width="12.28515625" style="180" bestFit="1" customWidth="1"/>
    <col min="6413" max="6413" width="1.7109375" style="180" customWidth="1"/>
    <col min="6414" max="6414" width="12.28515625" style="180" bestFit="1" customWidth="1"/>
    <col min="6415" max="6415" width="1.7109375" style="180" customWidth="1"/>
    <col min="6416" max="6416" width="12.28515625" style="180" bestFit="1" customWidth="1"/>
    <col min="6417" max="6417" width="1.7109375" style="180" customWidth="1"/>
    <col min="6418" max="6418" width="12.28515625" style="180" bestFit="1" customWidth="1"/>
    <col min="6419" max="6419" width="1.7109375" style="180" customWidth="1"/>
    <col min="6420" max="6656" width="9.140625" style="180"/>
    <col min="6657" max="6657" width="36.7109375" style="180" customWidth="1"/>
    <col min="6658" max="6658" width="12.7109375" style="180" customWidth="1"/>
    <col min="6659" max="6659" width="1.7109375" style="180" customWidth="1"/>
    <col min="6660" max="6660" width="11.28515625" style="180" bestFit="1" customWidth="1"/>
    <col min="6661" max="6661" width="1.7109375" style="180" customWidth="1"/>
    <col min="6662" max="6662" width="12.7109375" style="180" customWidth="1"/>
    <col min="6663" max="6663" width="1.7109375" style="180" customWidth="1"/>
    <col min="6664" max="6664" width="11.28515625" style="180" bestFit="1" customWidth="1"/>
    <col min="6665" max="6665" width="1.7109375" style="180" customWidth="1"/>
    <col min="6666" max="6666" width="12.28515625" style="180" bestFit="1" customWidth="1"/>
    <col min="6667" max="6667" width="1.7109375" style="180" customWidth="1"/>
    <col min="6668" max="6668" width="12.28515625" style="180" bestFit="1" customWidth="1"/>
    <col min="6669" max="6669" width="1.7109375" style="180" customWidth="1"/>
    <col min="6670" max="6670" width="12.28515625" style="180" bestFit="1" customWidth="1"/>
    <col min="6671" max="6671" width="1.7109375" style="180" customWidth="1"/>
    <col min="6672" max="6672" width="12.28515625" style="180" bestFit="1" customWidth="1"/>
    <col min="6673" max="6673" width="1.7109375" style="180" customWidth="1"/>
    <col min="6674" max="6674" width="12.28515625" style="180" bestFit="1" customWidth="1"/>
    <col min="6675" max="6675" width="1.7109375" style="180" customWidth="1"/>
    <col min="6676" max="6912" width="9.140625" style="180"/>
    <col min="6913" max="6913" width="36.7109375" style="180" customWidth="1"/>
    <col min="6914" max="6914" width="12.7109375" style="180" customWidth="1"/>
    <col min="6915" max="6915" width="1.7109375" style="180" customWidth="1"/>
    <col min="6916" max="6916" width="11.28515625" style="180" bestFit="1" customWidth="1"/>
    <col min="6917" max="6917" width="1.7109375" style="180" customWidth="1"/>
    <col min="6918" max="6918" width="12.7109375" style="180" customWidth="1"/>
    <col min="6919" max="6919" width="1.7109375" style="180" customWidth="1"/>
    <col min="6920" max="6920" width="11.28515625" style="180" bestFit="1" customWidth="1"/>
    <col min="6921" max="6921" width="1.7109375" style="180" customWidth="1"/>
    <col min="6922" max="6922" width="12.28515625" style="180" bestFit="1" customWidth="1"/>
    <col min="6923" max="6923" width="1.7109375" style="180" customWidth="1"/>
    <col min="6924" max="6924" width="12.28515625" style="180" bestFit="1" customWidth="1"/>
    <col min="6925" max="6925" width="1.7109375" style="180" customWidth="1"/>
    <col min="6926" max="6926" width="12.28515625" style="180" bestFit="1" customWidth="1"/>
    <col min="6927" max="6927" width="1.7109375" style="180" customWidth="1"/>
    <col min="6928" max="6928" width="12.28515625" style="180" bestFit="1" customWidth="1"/>
    <col min="6929" max="6929" width="1.7109375" style="180" customWidth="1"/>
    <col min="6930" max="6930" width="12.28515625" style="180" bestFit="1" customWidth="1"/>
    <col min="6931" max="6931" width="1.7109375" style="180" customWidth="1"/>
    <col min="6932" max="7168" width="9.140625" style="180"/>
    <col min="7169" max="7169" width="36.7109375" style="180" customWidth="1"/>
    <col min="7170" max="7170" width="12.7109375" style="180" customWidth="1"/>
    <col min="7171" max="7171" width="1.7109375" style="180" customWidth="1"/>
    <col min="7172" max="7172" width="11.28515625" style="180" bestFit="1" customWidth="1"/>
    <col min="7173" max="7173" width="1.7109375" style="180" customWidth="1"/>
    <col min="7174" max="7174" width="12.7109375" style="180" customWidth="1"/>
    <col min="7175" max="7175" width="1.7109375" style="180" customWidth="1"/>
    <col min="7176" max="7176" width="11.28515625" style="180" bestFit="1" customWidth="1"/>
    <col min="7177" max="7177" width="1.7109375" style="180" customWidth="1"/>
    <col min="7178" max="7178" width="12.28515625" style="180" bestFit="1" customWidth="1"/>
    <col min="7179" max="7179" width="1.7109375" style="180" customWidth="1"/>
    <col min="7180" max="7180" width="12.28515625" style="180" bestFit="1" customWidth="1"/>
    <col min="7181" max="7181" width="1.7109375" style="180" customWidth="1"/>
    <col min="7182" max="7182" width="12.28515625" style="180" bestFit="1" customWidth="1"/>
    <col min="7183" max="7183" width="1.7109375" style="180" customWidth="1"/>
    <col min="7184" max="7184" width="12.28515625" style="180" bestFit="1" customWidth="1"/>
    <col min="7185" max="7185" width="1.7109375" style="180" customWidth="1"/>
    <col min="7186" max="7186" width="12.28515625" style="180" bestFit="1" customWidth="1"/>
    <col min="7187" max="7187" width="1.7109375" style="180" customWidth="1"/>
    <col min="7188" max="7424" width="9.140625" style="180"/>
    <col min="7425" max="7425" width="36.7109375" style="180" customWidth="1"/>
    <col min="7426" max="7426" width="12.7109375" style="180" customWidth="1"/>
    <col min="7427" max="7427" width="1.7109375" style="180" customWidth="1"/>
    <col min="7428" max="7428" width="11.28515625" style="180" bestFit="1" customWidth="1"/>
    <col min="7429" max="7429" width="1.7109375" style="180" customWidth="1"/>
    <col min="7430" max="7430" width="12.7109375" style="180" customWidth="1"/>
    <col min="7431" max="7431" width="1.7109375" style="180" customWidth="1"/>
    <col min="7432" max="7432" width="11.28515625" style="180" bestFit="1" customWidth="1"/>
    <col min="7433" max="7433" width="1.7109375" style="180" customWidth="1"/>
    <col min="7434" max="7434" width="12.28515625" style="180" bestFit="1" customWidth="1"/>
    <col min="7435" max="7435" width="1.7109375" style="180" customWidth="1"/>
    <col min="7436" max="7436" width="12.28515625" style="180" bestFit="1" customWidth="1"/>
    <col min="7437" max="7437" width="1.7109375" style="180" customWidth="1"/>
    <col min="7438" max="7438" width="12.28515625" style="180" bestFit="1" customWidth="1"/>
    <col min="7439" max="7439" width="1.7109375" style="180" customWidth="1"/>
    <col min="7440" max="7440" width="12.28515625" style="180" bestFit="1" customWidth="1"/>
    <col min="7441" max="7441" width="1.7109375" style="180" customWidth="1"/>
    <col min="7442" max="7442" width="12.28515625" style="180" bestFit="1" customWidth="1"/>
    <col min="7443" max="7443" width="1.7109375" style="180" customWidth="1"/>
    <col min="7444" max="7680" width="9.140625" style="180"/>
    <col min="7681" max="7681" width="36.7109375" style="180" customWidth="1"/>
    <col min="7682" max="7682" width="12.7109375" style="180" customWidth="1"/>
    <col min="7683" max="7683" width="1.7109375" style="180" customWidth="1"/>
    <col min="7684" max="7684" width="11.28515625" style="180" bestFit="1" customWidth="1"/>
    <col min="7685" max="7685" width="1.7109375" style="180" customWidth="1"/>
    <col min="7686" max="7686" width="12.7109375" style="180" customWidth="1"/>
    <col min="7687" max="7687" width="1.7109375" style="180" customWidth="1"/>
    <col min="7688" max="7688" width="11.28515625" style="180" bestFit="1" customWidth="1"/>
    <col min="7689" max="7689" width="1.7109375" style="180" customWidth="1"/>
    <col min="7690" max="7690" width="12.28515625" style="180" bestFit="1" customWidth="1"/>
    <col min="7691" max="7691" width="1.7109375" style="180" customWidth="1"/>
    <col min="7692" max="7692" width="12.28515625" style="180" bestFit="1" customWidth="1"/>
    <col min="7693" max="7693" width="1.7109375" style="180" customWidth="1"/>
    <col min="7694" max="7694" width="12.28515625" style="180" bestFit="1" customWidth="1"/>
    <col min="7695" max="7695" width="1.7109375" style="180" customWidth="1"/>
    <col min="7696" max="7696" width="12.28515625" style="180" bestFit="1" customWidth="1"/>
    <col min="7697" max="7697" width="1.7109375" style="180" customWidth="1"/>
    <col min="7698" max="7698" width="12.28515625" style="180" bestFit="1" customWidth="1"/>
    <col min="7699" max="7699" width="1.7109375" style="180" customWidth="1"/>
    <col min="7700" max="7936" width="9.140625" style="180"/>
    <col min="7937" max="7937" width="36.7109375" style="180" customWidth="1"/>
    <col min="7938" max="7938" width="12.7109375" style="180" customWidth="1"/>
    <col min="7939" max="7939" width="1.7109375" style="180" customWidth="1"/>
    <col min="7940" max="7940" width="11.28515625" style="180" bestFit="1" customWidth="1"/>
    <col min="7941" max="7941" width="1.7109375" style="180" customWidth="1"/>
    <col min="7942" max="7942" width="12.7109375" style="180" customWidth="1"/>
    <col min="7943" max="7943" width="1.7109375" style="180" customWidth="1"/>
    <col min="7944" max="7944" width="11.28515625" style="180" bestFit="1" customWidth="1"/>
    <col min="7945" max="7945" width="1.7109375" style="180" customWidth="1"/>
    <col min="7946" max="7946" width="12.28515625" style="180" bestFit="1" customWidth="1"/>
    <col min="7947" max="7947" width="1.7109375" style="180" customWidth="1"/>
    <col min="7948" max="7948" width="12.28515625" style="180" bestFit="1" customWidth="1"/>
    <col min="7949" max="7949" width="1.7109375" style="180" customWidth="1"/>
    <col min="7950" max="7950" width="12.28515625" style="180" bestFit="1" customWidth="1"/>
    <col min="7951" max="7951" width="1.7109375" style="180" customWidth="1"/>
    <col min="7952" max="7952" width="12.28515625" style="180" bestFit="1" customWidth="1"/>
    <col min="7953" max="7953" width="1.7109375" style="180" customWidth="1"/>
    <col min="7954" max="7954" width="12.28515625" style="180" bestFit="1" customWidth="1"/>
    <col min="7955" max="7955" width="1.7109375" style="180" customWidth="1"/>
    <col min="7956" max="8192" width="9.140625" style="180"/>
    <col min="8193" max="8193" width="36.7109375" style="180" customWidth="1"/>
    <col min="8194" max="8194" width="12.7109375" style="180" customWidth="1"/>
    <col min="8195" max="8195" width="1.7109375" style="180" customWidth="1"/>
    <col min="8196" max="8196" width="11.28515625" style="180" bestFit="1" customWidth="1"/>
    <col min="8197" max="8197" width="1.7109375" style="180" customWidth="1"/>
    <col min="8198" max="8198" width="12.7109375" style="180" customWidth="1"/>
    <col min="8199" max="8199" width="1.7109375" style="180" customWidth="1"/>
    <col min="8200" max="8200" width="11.28515625" style="180" bestFit="1" customWidth="1"/>
    <col min="8201" max="8201" width="1.7109375" style="180" customWidth="1"/>
    <col min="8202" max="8202" width="12.28515625" style="180" bestFit="1" customWidth="1"/>
    <col min="8203" max="8203" width="1.7109375" style="180" customWidth="1"/>
    <col min="8204" max="8204" width="12.28515625" style="180" bestFit="1" customWidth="1"/>
    <col min="8205" max="8205" width="1.7109375" style="180" customWidth="1"/>
    <col min="8206" max="8206" width="12.28515625" style="180" bestFit="1" customWidth="1"/>
    <col min="8207" max="8207" width="1.7109375" style="180" customWidth="1"/>
    <col min="8208" max="8208" width="12.28515625" style="180" bestFit="1" customWidth="1"/>
    <col min="8209" max="8209" width="1.7109375" style="180" customWidth="1"/>
    <col min="8210" max="8210" width="12.28515625" style="180" bestFit="1" customWidth="1"/>
    <col min="8211" max="8211" width="1.7109375" style="180" customWidth="1"/>
    <col min="8212" max="8448" width="9.140625" style="180"/>
    <col min="8449" max="8449" width="36.7109375" style="180" customWidth="1"/>
    <col min="8450" max="8450" width="12.7109375" style="180" customWidth="1"/>
    <col min="8451" max="8451" width="1.7109375" style="180" customWidth="1"/>
    <col min="8452" max="8452" width="11.28515625" style="180" bestFit="1" customWidth="1"/>
    <col min="8453" max="8453" width="1.7109375" style="180" customWidth="1"/>
    <col min="8454" max="8454" width="12.7109375" style="180" customWidth="1"/>
    <col min="8455" max="8455" width="1.7109375" style="180" customWidth="1"/>
    <col min="8456" max="8456" width="11.28515625" style="180" bestFit="1" customWidth="1"/>
    <col min="8457" max="8457" width="1.7109375" style="180" customWidth="1"/>
    <col min="8458" max="8458" width="12.28515625" style="180" bestFit="1" customWidth="1"/>
    <col min="8459" max="8459" width="1.7109375" style="180" customWidth="1"/>
    <col min="8460" max="8460" width="12.28515625" style="180" bestFit="1" customWidth="1"/>
    <col min="8461" max="8461" width="1.7109375" style="180" customWidth="1"/>
    <col min="8462" max="8462" width="12.28515625" style="180" bestFit="1" customWidth="1"/>
    <col min="8463" max="8463" width="1.7109375" style="180" customWidth="1"/>
    <col min="8464" max="8464" width="12.28515625" style="180" bestFit="1" customWidth="1"/>
    <col min="8465" max="8465" width="1.7109375" style="180" customWidth="1"/>
    <col min="8466" max="8466" width="12.28515625" style="180" bestFit="1" customWidth="1"/>
    <col min="8467" max="8467" width="1.7109375" style="180" customWidth="1"/>
    <col min="8468" max="8704" width="9.140625" style="180"/>
    <col min="8705" max="8705" width="36.7109375" style="180" customWidth="1"/>
    <col min="8706" max="8706" width="12.7109375" style="180" customWidth="1"/>
    <col min="8707" max="8707" width="1.7109375" style="180" customWidth="1"/>
    <col min="8708" max="8708" width="11.28515625" style="180" bestFit="1" customWidth="1"/>
    <col min="8709" max="8709" width="1.7109375" style="180" customWidth="1"/>
    <col min="8710" max="8710" width="12.7109375" style="180" customWidth="1"/>
    <col min="8711" max="8711" width="1.7109375" style="180" customWidth="1"/>
    <col min="8712" max="8712" width="11.28515625" style="180" bestFit="1" customWidth="1"/>
    <col min="8713" max="8713" width="1.7109375" style="180" customWidth="1"/>
    <col min="8714" max="8714" width="12.28515625" style="180" bestFit="1" customWidth="1"/>
    <col min="8715" max="8715" width="1.7109375" style="180" customWidth="1"/>
    <col min="8716" max="8716" width="12.28515625" style="180" bestFit="1" customWidth="1"/>
    <col min="8717" max="8717" width="1.7109375" style="180" customWidth="1"/>
    <col min="8718" max="8718" width="12.28515625" style="180" bestFit="1" customWidth="1"/>
    <col min="8719" max="8719" width="1.7109375" style="180" customWidth="1"/>
    <col min="8720" max="8720" width="12.28515625" style="180" bestFit="1" customWidth="1"/>
    <col min="8721" max="8721" width="1.7109375" style="180" customWidth="1"/>
    <col min="8722" max="8722" width="12.28515625" style="180" bestFit="1" customWidth="1"/>
    <col min="8723" max="8723" width="1.7109375" style="180" customWidth="1"/>
    <col min="8724" max="8960" width="9.140625" style="180"/>
    <col min="8961" max="8961" width="36.7109375" style="180" customWidth="1"/>
    <col min="8962" max="8962" width="12.7109375" style="180" customWidth="1"/>
    <col min="8963" max="8963" width="1.7109375" style="180" customWidth="1"/>
    <col min="8964" max="8964" width="11.28515625" style="180" bestFit="1" customWidth="1"/>
    <col min="8965" max="8965" width="1.7109375" style="180" customWidth="1"/>
    <col min="8966" max="8966" width="12.7109375" style="180" customWidth="1"/>
    <col min="8967" max="8967" width="1.7109375" style="180" customWidth="1"/>
    <col min="8968" max="8968" width="11.28515625" style="180" bestFit="1" customWidth="1"/>
    <col min="8969" max="8969" width="1.7109375" style="180" customWidth="1"/>
    <col min="8970" max="8970" width="12.28515625" style="180" bestFit="1" customWidth="1"/>
    <col min="8971" max="8971" width="1.7109375" style="180" customWidth="1"/>
    <col min="8972" max="8972" width="12.28515625" style="180" bestFit="1" customWidth="1"/>
    <col min="8973" max="8973" width="1.7109375" style="180" customWidth="1"/>
    <col min="8974" max="8974" width="12.28515625" style="180" bestFit="1" customWidth="1"/>
    <col min="8975" max="8975" width="1.7109375" style="180" customWidth="1"/>
    <col min="8976" max="8976" width="12.28515625" style="180" bestFit="1" customWidth="1"/>
    <col min="8977" max="8977" width="1.7109375" style="180" customWidth="1"/>
    <col min="8978" max="8978" width="12.28515625" style="180" bestFit="1" customWidth="1"/>
    <col min="8979" max="8979" width="1.7109375" style="180" customWidth="1"/>
    <col min="8980" max="9216" width="9.140625" style="180"/>
    <col min="9217" max="9217" width="36.7109375" style="180" customWidth="1"/>
    <col min="9218" max="9218" width="12.7109375" style="180" customWidth="1"/>
    <col min="9219" max="9219" width="1.7109375" style="180" customWidth="1"/>
    <col min="9220" max="9220" width="11.28515625" style="180" bestFit="1" customWidth="1"/>
    <col min="9221" max="9221" width="1.7109375" style="180" customWidth="1"/>
    <col min="9222" max="9222" width="12.7109375" style="180" customWidth="1"/>
    <col min="9223" max="9223" width="1.7109375" style="180" customWidth="1"/>
    <col min="9224" max="9224" width="11.28515625" style="180" bestFit="1" customWidth="1"/>
    <col min="9225" max="9225" width="1.7109375" style="180" customWidth="1"/>
    <col min="9226" max="9226" width="12.28515625" style="180" bestFit="1" customWidth="1"/>
    <col min="9227" max="9227" width="1.7109375" style="180" customWidth="1"/>
    <col min="9228" max="9228" width="12.28515625" style="180" bestFit="1" customWidth="1"/>
    <col min="9229" max="9229" width="1.7109375" style="180" customWidth="1"/>
    <col min="9230" max="9230" width="12.28515625" style="180" bestFit="1" customWidth="1"/>
    <col min="9231" max="9231" width="1.7109375" style="180" customWidth="1"/>
    <col min="9232" max="9232" width="12.28515625" style="180" bestFit="1" customWidth="1"/>
    <col min="9233" max="9233" width="1.7109375" style="180" customWidth="1"/>
    <col min="9234" max="9234" width="12.28515625" style="180" bestFit="1" customWidth="1"/>
    <col min="9235" max="9235" width="1.7109375" style="180" customWidth="1"/>
    <col min="9236" max="9472" width="9.140625" style="180"/>
    <col min="9473" max="9473" width="36.7109375" style="180" customWidth="1"/>
    <col min="9474" max="9474" width="12.7109375" style="180" customWidth="1"/>
    <col min="9475" max="9475" width="1.7109375" style="180" customWidth="1"/>
    <col min="9476" max="9476" width="11.28515625" style="180" bestFit="1" customWidth="1"/>
    <col min="9477" max="9477" width="1.7109375" style="180" customWidth="1"/>
    <col min="9478" max="9478" width="12.7109375" style="180" customWidth="1"/>
    <col min="9479" max="9479" width="1.7109375" style="180" customWidth="1"/>
    <col min="9480" max="9480" width="11.28515625" style="180" bestFit="1" customWidth="1"/>
    <col min="9481" max="9481" width="1.7109375" style="180" customWidth="1"/>
    <col min="9482" max="9482" width="12.28515625" style="180" bestFit="1" customWidth="1"/>
    <col min="9483" max="9483" width="1.7109375" style="180" customWidth="1"/>
    <col min="9484" max="9484" width="12.28515625" style="180" bestFit="1" customWidth="1"/>
    <col min="9485" max="9485" width="1.7109375" style="180" customWidth="1"/>
    <col min="9486" max="9486" width="12.28515625" style="180" bestFit="1" customWidth="1"/>
    <col min="9487" max="9487" width="1.7109375" style="180" customWidth="1"/>
    <col min="9488" max="9488" width="12.28515625" style="180" bestFit="1" customWidth="1"/>
    <col min="9489" max="9489" width="1.7109375" style="180" customWidth="1"/>
    <col min="9490" max="9490" width="12.28515625" style="180" bestFit="1" customWidth="1"/>
    <col min="9491" max="9491" width="1.7109375" style="180" customWidth="1"/>
    <col min="9492" max="9728" width="9.140625" style="180"/>
    <col min="9729" max="9729" width="36.7109375" style="180" customWidth="1"/>
    <col min="9730" max="9730" width="12.7109375" style="180" customWidth="1"/>
    <col min="9731" max="9731" width="1.7109375" style="180" customWidth="1"/>
    <col min="9732" max="9732" width="11.28515625" style="180" bestFit="1" customWidth="1"/>
    <col min="9733" max="9733" width="1.7109375" style="180" customWidth="1"/>
    <col min="9734" max="9734" width="12.7109375" style="180" customWidth="1"/>
    <col min="9735" max="9735" width="1.7109375" style="180" customWidth="1"/>
    <col min="9736" max="9736" width="11.28515625" style="180" bestFit="1" customWidth="1"/>
    <col min="9737" max="9737" width="1.7109375" style="180" customWidth="1"/>
    <col min="9738" max="9738" width="12.28515625" style="180" bestFit="1" customWidth="1"/>
    <col min="9739" max="9739" width="1.7109375" style="180" customWidth="1"/>
    <col min="9740" max="9740" width="12.28515625" style="180" bestFit="1" customWidth="1"/>
    <col min="9741" max="9741" width="1.7109375" style="180" customWidth="1"/>
    <col min="9742" max="9742" width="12.28515625" style="180" bestFit="1" customWidth="1"/>
    <col min="9743" max="9743" width="1.7109375" style="180" customWidth="1"/>
    <col min="9744" max="9744" width="12.28515625" style="180" bestFit="1" customWidth="1"/>
    <col min="9745" max="9745" width="1.7109375" style="180" customWidth="1"/>
    <col min="9746" max="9746" width="12.28515625" style="180" bestFit="1" customWidth="1"/>
    <col min="9747" max="9747" width="1.7109375" style="180" customWidth="1"/>
    <col min="9748" max="9984" width="9.140625" style="180"/>
    <col min="9985" max="9985" width="36.7109375" style="180" customWidth="1"/>
    <col min="9986" max="9986" width="12.7109375" style="180" customWidth="1"/>
    <col min="9987" max="9987" width="1.7109375" style="180" customWidth="1"/>
    <col min="9988" max="9988" width="11.28515625" style="180" bestFit="1" customWidth="1"/>
    <col min="9989" max="9989" width="1.7109375" style="180" customWidth="1"/>
    <col min="9990" max="9990" width="12.7109375" style="180" customWidth="1"/>
    <col min="9991" max="9991" width="1.7109375" style="180" customWidth="1"/>
    <col min="9992" max="9992" width="11.28515625" style="180" bestFit="1" customWidth="1"/>
    <col min="9993" max="9993" width="1.7109375" style="180" customWidth="1"/>
    <col min="9994" max="9994" width="12.28515625" style="180" bestFit="1" customWidth="1"/>
    <col min="9995" max="9995" width="1.7109375" style="180" customWidth="1"/>
    <col min="9996" max="9996" width="12.28515625" style="180" bestFit="1" customWidth="1"/>
    <col min="9997" max="9997" width="1.7109375" style="180" customWidth="1"/>
    <col min="9998" max="9998" width="12.28515625" style="180" bestFit="1" customWidth="1"/>
    <col min="9999" max="9999" width="1.7109375" style="180" customWidth="1"/>
    <col min="10000" max="10000" width="12.28515625" style="180" bestFit="1" customWidth="1"/>
    <col min="10001" max="10001" width="1.7109375" style="180" customWidth="1"/>
    <col min="10002" max="10002" width="12.28515625" style="180" bestFit="1" customWidth="1"/>
    <col min="10003" max="10003" width="1.7109375" style="180" customWidth="1"/>
    <col min="10004" max="10240" width="9.140625" style="180"/>
    <col min="10241" max="10241" width="36.7109375" style="180" customWidth="1"/>
    <col min="10242" max="10242" width="12.7109375" style="180" customWidth="1"/>
    <col min="10243" max="10243" width="1.7109375" style="180" customWidth="1"/>
    <col min="10244" max="10244" width="11.28515625" style="180" bestFit="1" customWidth="1"/>
    <col min="10245" max="10245" width="1.7109375" style="180" customWidth="1"/>
    <col min="10246" max="10246" width="12.7109375" style="180" customWidth="1"/>
    <col min="10247" max="10247" width="1.7109375" style="180" customWidth="1"/>
    <col min="10248" max="10248" width="11.28515625" style="180" bestFit="1" customWidth="1"/>
    <col min="10249" max="10249" width="1.7109375" style="180" customWidth="1"/>
    <col min="10250" max="10250" width="12.28515625" style="180" bestFit="1" customWidth="1"/>
    <col min="10251" max="10251" width="1.7109375" style="180" customWidth="1"/>
    <col min="10252" max="10252" width="12.28515625" style="180" bestFit="1" customWidth="1"/>
    <col min="10253" max="10253" width="1.7109375" style="180" customWidth="1"/>
    <col min="10254" max="10254" width="12.28515625" style="180" bestFit="1" customWidth="1"/>
    <col min="10255" max="10255" width="1.7109375" style="180" customWidth="1"/>
    <col min="10256" max="10256" width="12.28515625" style="180" bestFit="1" customWidth="1"/>
    <col min="10257" max="10257" width="1.7109375" style="180" customWidth="1"/>
    <col min="10258" max="10258" width="12.28515625" style="180" bestFit="1" customWidth="1"/>
    <col min="10259" max="10259" width="1.7109375" style="180" customWidth="1"/>
    <col min="10260" max="10496" width="9.140625" style="180"/>
    <col min="10497" max="10497" width="36.7109375" style="180" customWidth="1"/>
    <col min="10498" max="10498" width="12.7109375" style="180" customWidth="1"/>
    <col min="10499" max="10499" width="1.7109375" style="180" customWidth="1"/>
    <col min="10500" max="10500" width="11.28515625" style="180" bestFit="1" customWidth="1"/>
    <col min="10501" max="10501" width="1.7109375" style="180" customWidth="1"/>
    <col min="10502" max="10502" width="12.7109375" style="180" customWidth="1"/>
    <col min="10503" max="10503" width="1.7109375" style="180" customWidth="1"/>
    <col min="10504" max="10504" width="11.28515625" style="180" bestFit="1" customWidth="1"/>
    <col min="10505" max="10505" width="1.7109375" style="180" customWidth="1"/>
    <col min="10506" max="10506" width="12.28515625" style="180" bestFit="1" customWidth="1"/>
    <col min="10507" max="10507" width="1.7109375" style="180" customWidth="1"/>
    <col min="10508" max="10508" width="12.28515625" style="180" bestFit="1" customWidth="1"/>
    <col min="10509" max="10509" width="1.7109375" style="180" customWidth="1"/>
    <col min="10510" max="10510" width="12.28515625" style="180" bestFit="1" customWidth="1"/>
    <col min="10511" max="10511" width="1.7109375" style="180" customWidth="1"/>
    <col min="10512" max="10512" width="12.28515625" style="180" bestFit="1" customWidth="1"/>
    <col min="10513" max="10513" width="1.7109375" style="180" customWidth="1"/>
    <col min="10514" max="10514" width="12.28515625" style="180" bestFit="1" customWidth="1"/>
    <col min="10515" max="10515" width="1.7109375" style="180" customWidth="1"/>
    <col min="10516" max="10752" width="9.140625" style="180"/>
    <col min="10753" max="10753" width="36.7109375" style="180" customWidth="1"/>
    <col min="10754" max="10754" width="12.7109375" style="180" customWidth="1"/>
    <col min="10755" max="10755" width="1.7109375" style="180" customWidth="1"/>
    <col min="10756" max="10756" width="11.28515625" style="180" bestFit="1" customWidth="1"/>
    <col min="10757" max="10757" width="1.7109375" style="180" customWidth="1"/>
    <col min="10758" max="10758" width="12.7109375" style="180" customWidth="1"/>
    <col min="10759" max="10759" width="1.7109375" style="180" customWidth="1"/>
    <col min="10760" max="10760" width="11.28515625" style="180" bestFit="1" customWidth="1"/>
    <col min="10761" max="10761" width="1.7109375" style="180" customWidth="1"/>
    <col min="10762" max="10762" width="12.28515625" style="180" bestFit="1" customWidth="1"/>
    <col min="10763" max="10763" width="1.7109375" style="180" customWidth="1"/>
    <col min="10764" max="10764" width="12.28515625" style="180" bestFit="1" customWidth="1"/>
    <col min="10765" max="10765" width="1.7109375" style="180" customWidth="1"/>
    <col min="10766" max="10766" width="12.28515625" style="180" bestFit="1" customWidth="1"/>
    <col min="10767" max="10767" width="1.7109375" style="180" customWidth="1"/>
    <col min="10768" max="10768" width="12.28515625" style="180" bestFit="1" customWidth="1"/>
    <col min="10769" max="10769" width="1.7109375" style="180" customWidth="1"/>
    <col min="10770" max="10770" width="12.28515625" style="180" bestFit="1" customWidth="1"/>
    <col min="10771" max="10771" width="1.7109375" style="180" customWidth="1"/>
    <col min="10772" max="11008" width="9.140625" style="180"/>
    <col min="11009" max="11009" width="36.7109375" style="180" customWidth="1"/>
    <col min="11010" max="11010" width="12.7109375" style="180" customWidth="1"/>
    <col min="11011" max="11011" width="1.7109375" style="180" customWidth="1"/>
    <col min="11012" max="11012" width="11.28515625" style="180" bestFit="1" customWidth="1"/>
    <col min="11013" max="11013" width="1.7109375" style="180" customWidth="1"/>
    <col min="11014" max="11014" width="12.7109375" style="180" customWidth="1"/>
    <col min="11015" max="11015" width="1.7109375" style="180" customWidth="1"/>
    <col min="11016" max="11016" width="11.28515625" style="180" bestFit="1" customWidth="1"/>
    <col min="11017" max="11017" width="1.7109375" style="180" customWidth="1"/>
    <col min="11018" max="11018" width="12.28515625" style="180" bestFit="1" customWidth="1"/>
    <col min="11019" max="11019" width="1.7109375" style="180" customWidth="1"/>
    <col min="11020" max="11020" width="12.28515625" style="180" bestFit="1" customWidth="1"/>
    <col min="11021" max="11021" width="1.7109375" style="180" customWidth="1"/>
    <col min="11022" max="11022" width="12.28515625" style="180" bestFit="1" customWidth="1"/>
    <col min="11023" max="11023" width="1.7109375" style="180" customWidth="1"/>
    <col min="11024" max="11024" width="12.28515625" style="180" bestFit="1" customWidth="1"/>
    <col min="11025" max="11025" width="1.7109375" style="180" customWidth="1"/>
    <col min="11026" max="11026" width="12.28515625" style="180" bestFit="1" customWidth="1"/>
    <col min="11027" max="11027" width="1.7109375" style="180" customWidth="1"/>
    <col min="11028" max="11264" width="9.140625" style="180"/>
    <col min="11265" max="11265" width="36.7109375" style="180" customWidth="1"/>
    <col min="11266" max="11266" width="12.7109375" style="180" customWidth="1"/>
    <col min="11267" max="11267" width="1.7109375" style="180" customWidth="1"/>
    <col min="11268" max="11268" width="11.28515625" style="180" bestFit="1" customWidth="1"/>
    <col min="11269" max="11269" width="1.7109375" style="180" customWidth="1"/>
    <col min="11270" max="11270" width="12.7109375" style="180" customWidth="1"/>
    <col min="11271" max="11271" width="1.7109375" style="180" customWidth="1"/>
    <col min="11272" max="11272" width="11.28515625" style="180" bestFit="1" customWidth="1"/>
    <col min="11273" max="11273" width="1.7109375" style="180" customWidth="1"/>
    <col min="11274" max="11274" width="12.28515625" style="180" bestFit="1" customWidth="1"/>
    <col min="11275" max="11275" width="1.7109375" style="180" customWidth="1"/>
    <col min="11276" max="11276" width="12.28515625" style="180" bestFit="1" customWidth="1"/>
    <col min="11277" max="11277" width="1.7109375" style="180" customWidth="1"/>
    <col min="11278" max="11278" width="12.28515625" style="180" bestFit="1" customWidth="1"/>
    <col min="11279" max="11279" width="1.7109375" style="180" customWidth="1"/>
    <col min="11280" max="11280" width="12.28515625" style="180" bestFit="1" customWidth="1"/>
    <col min="11281" max="11281" width="1.7109375" style="180" customWidth="1"/>
    <col min="11282" max="11282" width="12.28515625" style="180" bestFit="1" customWidth="1"/>
    <col min="11283" max="11283" width="1.7109375" style="180" customWidth="1"/>
    <col min="11284" max="11520" width="9.140625" style="180"/>
    <col min="11521" max="11521" width="36.7109375" style="180" customWidth="1"/>
    <col min="11522" max="11522" width="12.7109375" style="180" customWidth="1"/>
    <col min="11523" max="11523" width="1.7109375" style="180" customWidth="1"/>
    <col min="11524" max="11524" width="11.28515625" style="180" bestFit="1" customWidth="1"/>
    <col min="11525" max="11525" width="1.7109375" style="180" customWidth="1"/>
    <col min="11526" max="11526" width="12.7109375" style="180" customWidth="1"/>
    <col min="11527" max="11527" width="1.7109375" style="180" customWidth="1"/>
    <col min="11528" max="11528" width="11.28515625" style="180" bestFit="1" customWidth="1"/>
    <col min="11529" max="11529" width="1.7109375" style="180" customWidth="1"/>
    <col min="11530" max="11530" width="12.28515625" style="180" bestFit="1" customWidth="1"/>
    <col min="11531" max="11531" width="1.7109375" style="180" customWidth="1"/>
    <col min="11532" max="11532" width="12.28515625" style="180" bestFit="1" customWidth="1"/>
    <col min="11533" max="11533" width="1.7109375" style="180" customWidth="1"/>
    <col min="11534" max="11534" width="12.28515625" style="180" bestFit="1" customWidth="1"/>
    <col min="11535" max="11535" width="1.7109375" style="180" customWidth="1"/>
    <col min="11536" max="11536" width="12.28515625" style="180" bestFit="1" customWidth="1"/>
    <col min="11537" max="11537" width="1.7109375" style="180" customWidth="1"/>
    <col min="11538" max="11538" width="12.28515625" style="180" bestFit="1" customWidth="1"/>
    <col min="11539" max="11539" width="1.7109375" style="180" customWidth="1"/>
    <col min="11540" max="11776" width="9.140625" style="180"/>
    <col min="11777" max="11777" width="36.7109375" style="180" customWidth="1"/>
    <col min="11778" max="11778" width="12.7109375" style="180" customWidth="1"/>
    <col min="11779" max="11779" width="1.7109375" style="180" customWidth="1"/>
    <col min="11780" max="11780" width="11.28515625" style="180" bestFit="1" customWidth="1"/>
    <col min="11781" max="11781" width="1.7109375" style="180" customWidth="1"/>
    <col min="11782" max="11782" width="12.7109375" style="180" customWidth="1"/>
    <col min="11783" max="11783" width="1.7109375" style="180" customWidth="1"/>
    <col min="11784" max="11784" width="11.28515625" style="180" bestFit="1" customWidth="1"/>
    <col min="11785" max="11785" width="1.7109375" style="180" customWidth="1"/>
    <col min="11786" max="11786" width="12.28515625" style="180" bestFit="1" customWidth="1"/>
    <col min="11787" max="11787" width="1.7109375" style="180" customWidth="1"/>
    <col min="11788" max="11788" width="12.28515625" style="180" bestFit="1" customWidth="1"/>
    <col min="11789" max="11789" width="1.7109375" style="180" customWidth="1"/>
    <col min="11790" max="11790" width="12.28515625" style="180" bestFit="1" customWidth="1"/>
    <col min="11791" max="11791" width="1.7109375" style="180" customWidth="1"/>
    <col min="11792" max="11792" width="12.28515625" style="180" bestFit="1" customWidth="1"/>
    <col min="11793" max="11793" width="1.7109375" style="180" customWidth="1"/>
    <col min="11794" max="11794" width="12.28515625" style="180" bestFit="1" customWidth="1"/>
    <col min="11795" max="11795" width="1.7109375" style="180" customWidth="1"/>
    <col min="11796" max="12032" width="9.140625" style="180"/>
    <col min="12033" max="12033" width="36.7109375" style="180" customWidth="1"/>
    <col min="12034" max="12034" width="12.7109375" style="180" customWidth="1"/>
    <col min="12035" max="12035" width="1.7109375" style="180" customWidth="1"/>
    <col min="12036" max="12036" width="11.28515625" style="180" bestFit="1" customWidth="1"/>
    <col min="12037" max="12037" width="1.7109375" style="180" customWidth="1"/>
    <col min="12038" max="12038" width="12.7109375" style="180" customWidth="1"/>
    <col min="12039" max="12039" width="1.7109375" style="180" customWidth="1"/>
    <col min="12040" max="12040" width="11.28515625" style="180" bestFit="1" customWidth="1"/>
    <col min="12041" max="12041" width="1.7109375" style="180" customWidth="1"/>
    <col min="12042" max="12042" width="12.28515625" style="180" bestFit="1" customWidth="1"/>
    <col min="12043" max="12043" width="1.7109375" style="180" customWidth="1"/>
    <col min="12044" max="12044" width="12.28515625" style="180" bestFit="1" customWidth="1"/>
    <col min="12045" max="12045" width="1.7109375" style="180" customWidth="1"/>
    <col min="12046" max="12046" width="12.28515625" style="180" bestFit="1" customWidth="1"/>
    <col min="12047" max="12047" width="1.7109375" style="180" customWidth="1"/>
    <col min="12048" max="12048" width="12.28515625" style="180" bestFit="1" customWidth="1"/>
    <col min="12049" max="12049" width="1.7109375" style="180" customWidth="1"/>
    <col min="12050" max="12050" width="12.28515625" style="180" bestFit="1" customWidth="1"/>
    <col min="12051" max="12051" width="1.7109375" style="180" customWidth="1"/>
    <col min="12052" max="12288" width="9.140625" style="180"/>
    <col min="12289" max="12289" width="36.7109375" style="180" customWidth="1"/>
    <col min="12290" max="12290" width="12.7109375" style="180" customWidth="1"/>
    <col min="12291" max="12291" width="1.7109375" style="180" customWidth="1"/>
    <col min="12292" max="12292" width="11.28515625" style="180" bestFit="1" customWidth="1"/>
    <col min="12293" max="12293" width="1.7109375" style="180" customWidth="1"/>
    <col min="12294" max="12294" width="12.7109375" style="180" customWidth="1"/>
    <col min="12295" max="12295" width="1.7109375" style="180" customWidth="1"/>
    <col min="12296" max="12296" width="11.28515625" style="180" bestFit="1" customWidth="1"/>
    <col min="12297" max="12297" width="1.7109375" style="180" customWidth="1"/>
    <col min="12298" max="12298" width="12.28515625" style="180" bestFit="1" customWidth="1"/>
    <col min="12299" max="12299" width="1.7109375" style="180" customWidth="1"/>
    <col min="12300" max="12300" width="12.28515625" style="180" bestFit="1" customWidth="1"/>
    <col min="12301" max="12301" width="1.7109375" style="180" customWidth="1"/>
    <col min="12302" max="12302" width="12.28515625" style="180" bestFit="1" customWidth="1"/>
    <col min="12303" max="12303" width="1.7109375" style="180" customWidth="1"/>
    <col min="12304" max="12304" width="12.28515625" style="180" bestFit="1" customWidth="1"/>
    <col min="12305" max="12305" width="1.7109375" style="180" customWidth="1"/>
    <col min="12306" max="12306" width="12.28515625" style="180" bestFit="1" customWidth="1"/>
    <col min="12307" max="12307" width="1.7109375" style="180" customWidth="1"/>
    <col min="12308" max="12544" width="9.140625" style="180"/>
    <col min="12545" max="12545" width="36.7109375" style="180" customWidth="1"/>
    <col min="12546" max="12546" width="12.7109375" style="180" customWidth="1"/>
    <col min="12547" max="12547" width="1.7109375" style="180" customWidth="1"/>
    <col min="12548" max="12548" width="11.28515625" style="180" bestFit="1" customWidth="1"/>
    <col min="12549" max="12549" width="1.7109375" style="180" customWidth="1"/>
    <col min="12550" max="12550" width="12.7109375" style="180" customWidth="1"/>
    <col min="12551" max="12551" width="1.7109375" style="180" customWidth="1"/>
    <col min="12552" max="12552" width="11.28515625" style="180" bestFit="1" customWidth="1"/>
    <col min="12553" max="12553" width="1.7109375" style="180" customWidth="1"/>
    <col min="12554" max="12554" width="12.28515625" style="180" bestFit="1" customWidth="1"/>
    <col min="12555" max="12555" width="1.7109375" style="180" customWidth="1"/>
    <col min="12556" max="12556" width="12.28515625" style="180" bestFit="1" customWidth="1"/>
    <col min="12557" max="12557" width="1.7109375" style="180" customWidth="1"/>
    <col min="12558" max="12558" width="12.28515625" style="180" bestFit="1" customWidth="1"/>
    <col min="12559" max="12559" width="1.7109375" style="180" customWidth="1"/>
    <col min="12560" max="12560" width="12.28515625" style="180" bestFit="1" customWidth="1"/>
    <col min="12561" max="12561" width="1.7109375" style="180" customWidth="1"/>
    <col min="12562" max="12562" width="12.28515625" style="180" bestFit="1" customWidth="1"/>
    <col min="12563" max="12563" width="1.7109375" style="180" customWidth="1"/>
    <col min="12564" max="12800" width="9.140625" style="180"/>
    <col min="12801" max="12801" width="36.7109375" style="180" customWidth="1"/>
    <col min="12802" max="12802" width="12.7109375" style="180" customWidth="1"/>
    <col min="12803" max="12803" width="1.7109375" style="180" customWidth="1"/>
    <col min="12804" max="12804" width="11.28515625" style="180" bestFit="1" customWidth="1"/>
    <col min="12805" max="12805" width="1.7109375" style="180" customWidth="1"/>
    <col min="12806" max="12806" width="12.7109375" style="180" customWidth="1"/>
    <col min="12807" max="12807" width="1.7109375" style="180" customWidth="1"/>
    <col min="12808" max="12808" width="11.28515625" style="180" bestFit="1" customWidth="1"/>
    <col min="12809" max="12809" width="1.7109375" style="180" customWidth="1"/>
    <col min="12810" max="12810" width="12.28515625" style="180" bestFit="1" customWidth="1"/>
    <col min="12811" max="12811" width="1.7109375" style="180" customWidth="1"/>
    <col min="12812" max="12812" width="12.28515625" style="180" bestFit="1" customWidth="1"/>
    <col min="12813" max="12813" width="1.7109375" style="180" customWidth="1"/>
    <col min="12814" max="12814" width="12.28515625" style="180" bestFit="1" customWidth="1"/>
    <col min="12815" max="12815" width="1.7109375" style="180" customWidth="1"/>
    <col min="12816" max="12816" width="12.28515625" style="180" bestFit="1" customWidth="1"/>
    <col min="12817" max="12817" width="1.7109375" style="180" customWidth="1"/>
    <col min="12818" max="12818" width="12.28515625" style="180" bestFit="1" customWidth="1"/>
    <col min="12819" max="12819" width="1.7109375" style="180" customWidth="1"/>
    <col min="12820" max="13056" width="9.140625" style="180"/>
    <col min="13057" max="13057" width="36.7109375" style="180" customWidth="1"/>
    <col min="13058" max="13058" width="12.7109375" style="180" customWidth="1"/>
    <col min="13059" max="13059" width="1.7109375" style="180" customWidth="1"/>
    <col min="13060" max="13060" width="11.28515625" style="180" bestFit="1" customWidth="1"/>
    <col min="13061" max="13061" width="1.7109375" style="180" customWidth="1"/>
    <col min="13062" max="13062" width="12.7109375" style="180" customWidth="1"/>
    <col min="13063" max="13063" width="1.7109375" style="180" customWidth="1"/>
    <col min="13064" max="13064" width="11.28515625" style="180" bestFit="1" customWidth="1"/>
    <col min="13065" max="13065" width="1.7109375" style="180" customWidth="1"/>
    <col min="13066" max="13066" width="12.28515625" style="180" bestFit="1" customWidth="1"/>
    <col min="13067" max="13067" width="1.7109375" style="180" customWidth="1"/>
    <col min="13068" max="13068" width="12.28515625" style="180" bestFit="1" customWidth="1"/>
    <col min="13069" max="13069" width="1.7109375" style="180" customWidth="1"/>
    <col min="13070" max="13070" width="12.28515625" style="180" bestFit="1" customWidth="1"/>
    <col min="13071" max="13071" width="1.7109375" style="180" customWidth="1"/>
    <col min="13072" max="13072" width="12.28515625" style="180" bestFit="1" customWidth="1"/>
    <col min="13073" max="13073" width="1.7109375" style="180" customWidth="1"/>
    <col min="13074" max="13074" width="12.28515625" style="180" bestFit="1" customWidth="1"/>
    <col min="13075" max="13075" width="1.7109375" style="180" customWidth="1"/>
    <col min="13076" max="13312" width="9.140625" style="180"/>
    <col min="13313" max="13313" width="36.7109375" style="180" customWidth="1"/>
    <col min="13314" max="13314" width="12.7109375" style="180" customWidth="1"/>
    <col min="13315" max="13315" width="1.7109375" style="180" customWidth="1"/>
    <col min="13316" max="13316" width="11.28515625" style="180" bestFit="1" customWidth="1"/>
    <col min="13317" max="13317" width="1.7109375" style="180" customWidth="1"/>
    <col min="13318" max="13318" width="12.7109375" style="180" customWidth="1"/>
    <col min="13319" max="13319" width="1.7109375" style="180" customWidth="1"/>
    <col min="13320" max="13320" width="11.28515625" style="180" bestFit="1" customWidth="1"/>
    <col min="13321" max="13321" width="1.7109375" style="180" customWidth="1"/>
    <col min="13322" max="13322" width="12.28515625" style="180" bestFit="1" customWidth="1"/>
    <col min="13323" max="13323" width="1.7109375" style="180" customWidth="1"/>
    <col min="13324" max="13324" width="12.28515625" style="180" bestFit="1" customWidth="1"/>
    <col min="13325" max="13325" width="1.7109375" style="180" customWidth="1"/>
    <col min="13326" max="13326" width="12.28515625" style="180" bestFit="1" customWidth="1"/>
    <col min="13327" max="13327" width="1.7109375" style="180" customWidth="1"/>
    <col min="13328" max="13328" width="12.28515625" style="180" bestFit="1" customWidth="1"/>
    <col min="13329" max="13329" width="1.7109375" style="180" customWidth="1"/>
    <col min="13330" max="13330" width="12.28515625" style="180" bestFit="1" customWidth="1"/>
    <col min="13331" max="13331" width="1.7109375" style="180" customWidth="1"/>
    <col min="13332" max="13568" width="9.140625" style="180"/>
    <col min="13569" max="13569" width="36.7109375" style="180" customWidth="1"/>
    <col min="13570" max="13570" width="12.7109375" style="180" customWidth="1"/>
    <col min="13571" max="13571" width="1.7109375" style="180" customWidth="1"/>
    <col min="13572" max="13572" width="11.28515625" style="180" bestFit="1" customWidth="1"/>
    <col min="13573" max="13573" width="1.7109375" style="180" customWidth="1"/>
    <col min="13574" max="13574" width="12.7109375" style="180" customWidth="1"/>
    <col min="13575" max="13575" width="1.7109375" style="180" customWidth="1"/>
    <col min="13576" max="13576" width="11.28515625" style="180" bestFit="1" customWidth="1"/>
    <col min="13577" max="13577" width="1.7109375" style="180" customWidth="1"/>
    <col min="13578" max="13578" width="12.28515625" style="180" bestFit="1" customWidth="1"/>
    <col min="13579" max="13579" width="1.7109375" style="180" customWidth="1"/>
    <col min="13580" max="13580" width="12.28515625" style="180" bestFit="1" customWidth="1"/>
    <col min="13581" max="13581" width="1.7109375" style="180" customWidth="1"/>
    <col min="13582" max="13582" width="12.28515625" style="180" bestFit="1" customWidth="1"/>
    <col min="13583" max="13583" width="1.7109375" style="180" customWidth="1"/>
    <col min="13584" max="13584" width="12.28515625" style="180" bestFit="1" customWidth="1"/>
    <col min="13585" max="13585" width="1.7109375" style="180" customWidth="1"/>
    <col min="13586" max="13586" width="12.28515625" style="180" bestFit="1" customWidth="1"/>
    <col min="13587" max="13587" width="1.7109375" style="180" customWidth="1"/>
    <col min="13588" max="13824" width="9.140625" style="180"/>
    <col min="13825" max="13825" width="36.7109375" style="180" customWidth="1"/>
    <col min="13826" max="13826" width="12.7109375" style="180" customWidth="1"/>
    <col min="13827" max="13827" width="1.7109375" style="180" customWidth="1"/>
    <col min="13828" max="13828" width="11.28515625" style="180" bestFit="1" customWidth="1"/>
    <col min="13829" max="13829" width="1.7109375" style="180" customWidth="1"/>
    <col min="13830" max="13830" width="12.7109375" style="180" customWidth="1"/>
    <col min="13831" max="13831" width="1.7109375" style="180" customWidth="1"/>
    <col min="13832" max="13832" width="11.28515625" style="180" bestFit="1" customWidth="1"/>
    <col min="13833" max="13833" width="1.7109375" style="180" customWidth="1"/>
    <col min="13834" max="13834" width="12.28515625" style="180" bestFit="1" customWidth="1"/>
    <col min="13835" max="13835" width="1.7109375" style="180" customWidth="1"/>
    <col min="13836" max="13836" width="12.28515625" style="180" bestFit="1" customWidth="1"/>
    <col min="13837" max="13837" width="1.7109375" style="180" customWidth="1"/>
    <col min="13838" max="13838" width="12.28515625" style="180" bestFit="1" customWidth="1"/>
    <col min="13839" max="13839" width="1.7109375" style="180" customWidth="1"/>
    <col min="13840" max="13840" width="12.28515625" style="180" bestFit="1" customWidth="1"/>
    <col min="13841" max="13841" width="1.7109375" style="180" customWidth="1"/>
    <col min="13842" max="13842" width="12.28515625" style="180" bestFit="1" customWidth="1"/>
    <col min="13843" max="13843" width="1.7109375" style="180" customWidth="1"/>
    <col min="13844" max="14080" width="9.140625" style="180"/>
    <col min="14081" max="14081" width="36.7109375" style="180" customWidth="1"/>
    <col min="14082" max="14082" width="12.7109375" style="180" customWidth="1"/>
    <col min="14083" max="14083" width="1.7109375" style="180" customWidth="1"/>
    <col min="14084" max="14084" width="11.28515625" style="180" bestFit="1" customWidth="1"/>
    <col min="14085" max="14085" width="1.7109375" style="180" customWidth="1"/>
    <col min="14086" max="14086" width="12.7109375" style="180" customWidth="1"/>
    <col min="14087" max="14087" width="1.7109375" style="180" customWidth="1"/>
    <col min="14088" max="14088" width="11.28515625" style="180" bestFit="1" customWidth="1"/>
    <col min="14089" max="14089" width="1.7109375" style="180" customWidth="1"/>
    <col min="14090" max="14090" width="12.28515625" style="180" bestFit="1" customWidth="1"/>
    <col min="14091" max="14091" width="1.7109375" style="180" customWidth="1"/>
    <col min="14092" max="14092" width="12.28515625" style="180" bestFit="1" customWidth="1"/>
    <col min="14093" max="14093" width="1.7109375" style="180" customWidth="1"/>
    <col min="14094" max="14094" width="12.28515625" style="180" bestFit="1" customWidth="1"/>
    <col min="14095" max="14095" width="1.7109375" style="180" customWidth="1"/>
    <col min="14096" max="14096" width="12.28515625" style="180" bestFit="1" customWidth="1"/>
    <col min="14097" max="14097" width="1.7109375" style="180" customWidth="1"/>
    <col min="14098" max="14098" width="12.28515625" style="180" bestFit="1" customWidth="1"/>
    <col min="14099" max="14099" width="1.7109375" style="180" customWidth="1"/>
    <col min="14100" max="14336" width="9.140625" style="180"/>
    <col min="14337" max="14337" width="36.7109375" style="180" customWidth="1"/>
    <col min="14338" max="14338" width="12.7109375" style="180" customWidth="1"/>
    <col min="14339" max="14339" width="1.7109375" style="180" customWidth="1"/>
    <col min="14340" max="14340" width="11.28515625" style="180" bestFit="1" customWidth="1"/>
    <col min="14341" max="14341" width="1.7109375" style="180" customWidth="1"/>
    <col min="14342" max="14342" width="12.7109375" style="180" customWidth="1"/>
    <col min="14343" max="14343" width="1.7109375" style="180" customWidth="1"/>
    <col min="14344" max="14344" width="11.28515625" style="180" bestFit="1" customWidth="1"/>
    <col min="14345" max="14345" width="1.7109375" style="180" customWidth="1"/>
    <col min="14346" max="14346" width="12.28515625" style="180" bestFit="1" customWidth="1"/>
    <col min="14347" max="14347" width="1.7109375" style="180" customWidth="1"/>
    <col min="14348" max="14348" width="12.28515625" style="180" bestFit="1" customWidth="1"/>
    <col min="14349" max="14349" width="1.7109375" style="180" customWidth="1"/>
    <col min="14350" max="14350" width="12.28515625" style="180" bestFit="1" customWidth="1"/>
    <col min="14351" max="14351" width="1.7109375" style="180" customWidth="1"/>
    <col min="14352" max="14352" width="12.28515625" style="180" bestFit="1" customWidth="1"/>
    <col min="14353" max="14353" width="1.7109375" style="180" customWidth="1"/>
    <col min="14354" max="14354" width="12.28515625" style="180" bestFit="1" customWidth="1"/>
    <col min="14355" max="14355" width="1.7109375" style="180" customWidth="1"/>
    <col min="14356" max="14592" width="9.140625" style="180"/>
    <col min="14593" max="14593" width="36.7109375" style="180" customWidth="1"/>
    <col min="14594" max="14594" width="12.7109375" style="180" customWidth="1"/>
    <col min="14595" max="14595" width="1.7109375" style="180" customWidth="1"/>
    <col min="14596" max="14596" width="11.28515625" style="180" bestFit="1" customWidth="1"/>
    <col min="14597" max="14597" width="1.7109375" style="180" customWidth="1"/>
    <col min="14598" max="14598" width="12.7109375" style="180" customWidth="1"/>
    <col min="14599" max="14599" width="1.7109375" style="180" customWidth="1"/>
    <col min="14600" max="14600" width="11.28515625" style="180" bestFit="1" customWidth="1"/>
    <col min="14601" max="14601" width="1.7109375" style="180" customWidth="1"/>
    <col min="14602" max="14602" width="12.28515625" style="180" bestFit="1" customWidth="1"/>
    <col min="14603" max="14603" width="1.7109375" style="180" customWidth="1"/>
    <col min="14604" max="14604" width="12.28515625" style="180" bestFit="1" customWidth="1"/>
    <col min="14605" max="14605" width="1.7109375" style="180" customWidth="1"/>
    <col min="14606" max="14606" width="12.28515625" style="180" bestFit="1" customWidth="1"/>
    <col min="14607" max="14607" width="1.7109375" style="180" customWidth="1"/>
    <col min="14608" max="14608" width="12.28515625" style="180" bestFit="1" customWidth="1"/>
    <col min="14609" max="14609" width="1.7109375" style="180" customWidth="1"/>
    <col min="14610" max="14610" width="12.28515625" style="180" bestFit="1" customWidth="1"/>
    <col min="14611" max="14611" width="1.7109375" style="180" customWidth="1"/>
    <col min="14612" max="14848" width="9.140625" style="180"/>
    <col min="14849" max="14849" width="36.7109375" style="180" customWidth="1"/>
    <col min="14850" max="14850" width="12.7109375" style="180" customWidth="1"/>
    <col min="14851" max="14851" width="1.7109375" style="180" customWidth="1"/>
    <col min="14852" max="14852" width="11.28515625" style="180" bestFit="1" customWidth="1"/>
    <col min="14853" max="14853" width="1.7109375" style="180" customWidth="1"/>
    <col min="14854" max="14854" width="12.7109375" style="180" customWidth="1"/>
    <col min="14855" max="14855" width="1.7109375" style="180" customWidth="1"/>
    <col min="14856" max="14856" width="11.28515625" style="180" bestFit="1" customWidth="1"/>
    <col min="14857" max="14857" width="1.7109375" style="180" customWidth="1"/>
    <col min="14858" max="14858" width="12.28515625" style="180" bestFit="1" customWidth="1"/>
    <col min="14859" max="14859" width="1.7109375" style="180" customWidth="1"/>
    <col min="14860" max="14860" width="12.28515625" style="180" bestFit="1" customWidth="1"/>
    <col min="14861" max="14861" width="1.7109375" style="180" customWidth="1"/>
    <col min="14862" max="14862" width="12.28515625" style="180" bestFit="1" customWidth="1"/>
    <col min="14863" max="14863" width="1.7109375" style="180" customWidth="1"/>
    <col min="14864" max="14864" width="12.28515625" style="180" bestFit="1" customWidth="1"/>
    <col min="14865" max="14865" width="1.7109375" style="180" customWidth="1"/>
    <col min="14866" max="14866" width="12.28515625" style="180" bestFit="1" customWidth="1"/>
    <col min="14867" max="14867" width="1.7109375" style="180" customWidth="1"/>
    <col min="14868" max="15104" width="9.140625" style="180"/>
    <col min="15105" max="15105" width="36.7109375" style="180" customWidth="1"/>
    <col min="15106" max="15106" width="12.7109375" style="180" customWidth="1"/>
    <col min="15107" max="15107" width="1.7109375" style="180" customWidth="1"/>
    <col min="15108" max="15108" width="11.28515625" style="180" bestFit="1" customWidth="1"/>
    <col min="15109" max="15109" width="1.7109375" style="180" customWidth="1"/>
    <col min="15110" max="15110" width="12.7109375" style="180" customWidth="1"/>
    <col min="15111" max="15111" width="1.7109375" style="180" customWidth="1"/>
    <col min="15112" max="15112" width="11.28515625" style="180" bestFit="1" customWidth="1"/>
    <col min="15113" max="15113" width="1.7109375" style="180" customWidth="1"/>
    <col min="15114" max="15114" width="12.28515625" style="180" bestFit="1" customWidth="1"/>
    <col min="15115" max="15115" width="1.7109375" style="180" customWidth="1"/>
    <col min="15116" max="15116" width="12.28515625" style="180" bestFit="1" customWidth="1"/>
    <col min="15117" max="15117" width="1.7109375" style="180" customWidth="1"/>
    <col min="15118" max="15118" width="12.28515625" style="180" bestFit="1" customWidth="1"/>
    <col min="15119" max="15119" width="1.7109375" style="180" customWidth="1"/>
    <col min="15120" max="15120" width="12.28515625" style="180" bestFit="1" customWidth="1"/>
    <col min="15121" max="15121" width="1.7109375" style="180" customWidth="1"/>
    <col min="15122" max="15122" width="12.28515625" style="180" bestFit="1" customWidth="1"/>
    <col min="15123" max="15123" width="1.7109375" style="180" customWidth="1"/>
    <col min="15124" max="15360" width="9.140625" style="180"/>
    <col min="15361" max="15361" width="36.7109375" style="180" customWidth="1"/>
    <col min="15362" max="15362" width="12.7109375" style="180" customWidth="1"/>
    <col min="15363" max="15363" width="1.7109375" style="180" customWidth="1"/>
    <col min="15364" max="15364" width="11.28515625" style="180" bestFit="1" customWidth="1"/>
    <col min="15365" max="15365" width="1.7109375" style="180" customWidth="1"/>
    <col min="15366" max="15366" width="12.7109375" style="180" customWidth="1"/>
    <col min="15367" max="15367" width="1.7109375" style="180" customWidth="1"/>
    <col min="15368" max="15368" width="11.28515625" style="180" bestFit="1" customWidth="1"/>
    <col min="15369" max="15369" width="1.7109375" style="180" customWidth="1"/>
    <col min="15370" max="15370" width="12.28515625" style="180" bestFit="1" customWidth="1"/>
    <col min="15371" max="15371" width="1.7109375" style="180" customWidth="1"/>
    <col min="15372" max="15372" width="12.28515625" style="180" bestFit="1" customWidth="1"/>
    <col min="15373" max="15373" width="1.7109375" style="180" customWidth="1"/>
    <col min="15374" max="15374" width="12.28515625" style="180" bestFit="1" customWidth="1"/>
    <col min="15375" max="15375" width="1.7109375" style="180" customWidth="1"/>
    <col min="15376" max="15376" width="12.28515625" style="180" bestFit="1" customWidth="1"/>
    <col min="15377" max="15377" width="1.7109375" style="180" customWidth="1"/>
    <col min="15378" max="15378" width="12.28515625" style="180" bestFit="1" customWidth="1"/>
    <col min="15379" max="15379" width="1.7109375" style="180" customWidth="1"/>
    <col min="15380" max="15616" width="9.140625" style="180"/>
    <col min="15617" max="15617" width="36.7109375" style="180" customWidth="1"/>
    <col min="15618" max="15618" width="12.7109375" style="180" customWidth="1"/>
    <col min="15619" max="15619" width="1.7109375" style="180" customWidth="1"/>
    <col min="15620" max="15620" width="11.28515625" style="180" bestFit="1" customWidth="1"/>
    <col min="15621" max="15621" width="1.7109375" style="180" customWidth="1"/>
    <col min="15622" max="15622" width="12.7109375" style="180" customWidth="1"/>
    <col min="15623" max="15623" width="1.7109375" style="180" customWidth="1"/>
    <col min="15624" max="15624" width="11.28515625" style="180" bestFit="1" customWidth="1"/>
    <col min="15625" max="15625" width="1.7109375" style="180" customWidth="1"/>
    <col min="15626" max="15626" width="12.28515625" style="180" bestFit="1" customWidth="1"/>
    <col min="15627" max="15627" width="1.7109375" style="180" customWidth="1"/>
    <col min="15628" max="15628" width="12.28515625" style="180" bestFit="1" customWidth="1"/>
    <col min="15629" max="15629" width="1.7109375" style="180" customWidth="1"/>
    <col min="15630" max="15630" width="12.28515625" style="180" bestFit="1" customWidth="1"/>
    <col min="15631" max="15631" width="1.7109375" style="180" customWidth="1"/>
    <col min="15632" max="15632" width="12.28515625" style="180" bestFit="1" customWidth="1"/>
    <col min="15633" max="15633" width="1.7109375" style="180" customWidth="1"/>
    <col min="15634" max="15634" width="12.28515625" style="180" bestFit="1" customWidth="1"/>
    <col min="15635" max="15635" width="1.7109375" style="180" customWidth="1"/>
    <col min="15636" max="15872" width="9.140625" style="180"/>
    <col min="15873" max="15873" width="36.7109375" style="180" customWidth="1"/>
    <col min="15874" max="15874" width="12.7109375" style="180" customWidth="1"/>
    <col min="15875" max="15875" width="1.7109375" style="180" customWidth="1"/>
    <col min="15876" max="15876" width="11.28515625" style="180" bestFit="1" customWidth="1"/>
    <col min="15877" max="15877" width="1.7109375" style="180" customWidth="1"/>
    <col min="15878" max="15878" width="12.7109375" style="180" customWidth="1"/>
    <col min="15879" max="15879" width="1.7109375" style="180" customWidth="1"/>
    <col min="15880" max="15880" width="11.28515625" style="180" bestFit="1" customWidth="1"/>
    <col min="15881" max="15881" width="1.7109375" style="180" customWidth="1"/>
    <col min="15882" max="15882" width="12.28515625" style="180" bestFit="1" customWidth="1"/>
    <col min="15883" max="15883" width="1.7109375" style="180" customWidth="1"/>
    <col min="15884" max="15884" width="12.28515625" style="180" bestFit="1" customWidth="1"/>
    <col min="15885" max="15885" width="1.7109375" style="180" customWidth="1"/>
    <col min="15886" max="15886" width="12.28515625" style="180" bestFit="1" customWidth="1"/>
    <col min="15887" max="15887" width="1.7109375" style="180" customWidth="1"/>
    <col min="15888" max="15888" width="12.28515625" style="180" bestFit="1" customWidth="1"/>
    <col min="15889" max="15889" width="1.7109375" style="180" customWidth="1"/>
    <col min="15890" max="15890" width="12.28515625" style="180" bestFit="1" customWidth="1"/>
    <col min="15891" max="15891" width="1.7109375" style="180" customWidth="1"/>
    <col min="15892" max="16128" width="9.140625" style="180"/>
    <col min="16129" max="16129" width="36.7109375" style="180" customWidth="1"/>
    <col min="16130" max="16130" width="12.7109375" style="180" customWidth="1"/>
    <col min="16131" max="16131" width="1.7109375" style="180" customWidth="1"/>
    <col min="16132" max="16132" width="11.28515625" style="180" bestFit="1" customWidth="1"/>
    <col min="16133" max="16133" width="1.7109375" style="180" customWidth="1"/>
    <col min="16134" max="16134" width="12.7109375" style="180" customWidth="1"/>
    <col min="16135" max="16135" width="1.7109375" style="180" customWidth="1"/>
    <col min="16136" max="16136" width="11.28515625" style="180" bestFit="1" customWidth="1"/>
    <col min="16137" max="16137" width="1.7109375" style="180" customWidth="1"/>
    <col min="16138" max="16138" width="12.28515625" style="180" bestFit="1" customWidth="1"/>
    <col min="16139" max="16139" width="1.7109375" style="180" customWidth="1"/>
    <col min="16140" max="16140" width="12.28515625" style="180" bestFit="1" customWidth="1"/>
    <col min="16141" max="16141" width="1.7109375" style="180" customWidth="1"/>
    <col min="16142" max="16142" width="12.28515625" style="180" bestFit="1" customWidth="1"/>
    <col min="16143" max="16143" width="1.7109375" style="180" customWidth="1"/>
    <col min="16144" max="16144" width="12.28515625" style="180" bestFit="1" customWidth="1"/>
    <col min="16145" max="16145" width="1.7109375" style="180" customWidth="1"/>
    <col min="16146" max="16146" width="12.28515625" style="180" bestFit="1" customWidth="1"/>
    <col min="16147" max="16147" width="1.7109375" style="180" customWidth="1"/>
    <col min="16148" max="16384" width="9.140625" style="180"/>
  </cols>
  <sheetData>
    <row r="1" spans="1:19" ht="1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9">
      <c r="A2" s="435" t="s">
        <v>172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</row>
    <row r="3" spans="1:19">
      <c r="A3" s="433" t="s">
        <v>232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</row>
    <row r="4" spans="1:19">
      <c r="A4" s="432" t="s">
        <v>174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</row>
    <row r="5" spans="1:19" ht="15.75">
      <c r="A5" s="434" t="s">
        <v>230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</row>
    <row r="6" spans="1:19">
      <c r="P6" s="212" t="s">
        <v>225</v>
      </c>
    </row>
    <row r="9" spans="1:19" ht="13.5" thickBot="1">
      <c r="B9" s="185" t="s">
        <v>49</v>
      </c>
      <c r="C9" s="185"/>
      <c r="D9" s="185" t="s">
        <v>50</v>
      </c>
      <c r="E9" s="185"/>
      <c r="F9" s="185" t="s">
        <v>51</v>
      </c>
      <c r="G9" s="185"/>
      <c r="H9" s="186" t="s">
        <v>52</v>
      </c>
      <c r="J9" s="430" t="s">
        <v>226</v>
      </c>
      <c r="K9" s="430"/>
      <c r="L9" s="430"/>
      <c r="M9" s="430"/>
      <c r="N9" s="430"/>
      <c r="O9" s="430"/>
      <c r="P9" s="430"/>
      <c r="Q9" s="430"/>
      <c r="R9" s="430"/>
    </row>
    <row r="10" spans="1:19">
      <c r="B10" s="187">
        <v>2013</v>
      </c>
      <c r="C10" s="188"/>
      <c r="D10" s="187">
        <v>2014</v>
      </c>
      <c r="E10" s="188"/>
      <c r="F10" s="187">
        <v>2014</v>
      </c>
      <c r="G10" s="188"/>
      <c r="H10" s="189">
        <v>2015</v>
      </c>
      <c r="J10" s="190">
        <v>2016</v>
      </c>
      <c r="K10" s="185"/>
      <c r="L10" s="190">
        <v>2017</v>
      </c>
      <c r="M10" s="185"/>
      <c r="N10" s="190">
        <v>2018</v>
      </c>
      <c r="O10" s="185"/>
      <c r="P10" s="190">
        <v>2019</v>
      </c>
      <c r="Q10" s="185"/>
      <c r="R10" s="190">
        <v>2020</v>
      </c>
    </row>
    <row r="11" spans="1:19">
      <c r="B11" s="191"/>
      <c r="C11" s="191"/>
      <c r="D11" s="191"/>
      <c r="E11" s="191"/>
      <c r="F11" s="191"/>
      <c r="G11" s="191"/>
      <c r="H11" s="192"/>
    </row>
    <row r="12" spans="1:19">
      <c r="B12" s="191"/>
      <c r="C12" s="191"/>
      <c r="D12" s="191"/>
      <c r="E12" s="191"/>
      <c r="F12" s="191"/>
      <c r="G12" s="191"/>
      <c r="H12" s="192"/>
    </row>
    <row r="13" spans="1:19">
      <c r="B13" s="191"/>
      <c r="C13" s="191"/>
      <c r="D13" s="191"/>
      <c r="E13" s="191"/>
      <c r="F13" s="191"/>
      <c r="G13" s="191"/>
      <c r="H13" s="192"/>
    </row>
    <row r="14" spans="1:19">
      <c r="A14" s="193" t="s">
        <v>176</v>
      </c>
      <c r="B14" s="194">
        <v>0</v>
      </c>
      <c r="C14" s="194"/>
      <c r="D14" s="194">
        <v>0</v>
      </c>
      <c r="E14" s="194"/>
      <c r="F14" s="194">
        <f>+B39</f>
        <v>0</v>
      </c>
      <c r="G14" s="194"/>
      <c r="H14" s="196">
        <f>+F39</f>
        <v>0</v>
      </c>
      <c r="I14" s="194"/>
      <c r="J14" s="194">
        <f>+H39</f>
        <v>0</v>
      </c>
      <c r="K14" s="194"/>
      <c r="L14" s="194">
        <f>+J39</f>
        <v>26747419</v>
      </c>
      <c r="M14" s="194"/>
      <c r="N14" s="194">
        <f>+L39</f>
        <v>22632431</v>
      </c>
      <c r="O14" s="194"/>
      <c r="P14" s="194">
        <f>+N39</f>
        <v>18517443</v>
      </c>
      <c r="Q14" s="194"/>
      <c r="R14" s="194">
        <f>+P39</f>
        <v>14402455</v>
      </c>
    </row>
    <row r="15" spans="1:19">
      <c r="H15" s="197"/>
    </row>
    <row r="16" spans="1:19">
      <c r="A16" s="193" t="s">
        <v>177</v>
      </c>
      <c r="H16" s="197"/>
    </row>
    <row r="17" spans="1:18">
      <c r="A17" s="180" t="s">
        <v>178</v>
      </c>
      <c r="B17" s="198">
        <v>0</v>
      </c>
      <c r="C17" s="198"/>
      <c r="D17" s="198">
        <v>0</v>
      </c>
      <c r="E17" s="198"/>
      <c r="F17" s="198">
        <v>0</v>
      </c>
      <c r="G17" s="198"/>
      <c r="H17" s="199">
        <v>0</v>
      </c>
      <c r="J17" s="198">
        <v>0</v>
      </c>
      <c r="K17" s="198"/>
      <c r="L17" s="198">
        <v>0</v>
      </c>
      <c r="M17" s="198"/>
      <c r="N17" s="198">
        <v>0</v>
      </c>
      <c r="O17" s="198"/>
      <c r="P17" s="198">
        <v>0</v>
      </c>
      <c r="R17" s="198">
        <v>0</v>
      </c>
    </row>
    <row r="18" spans="1:18">
      <c r="B18" s="198"/>
      <c r="C18" s="198"/>
      <c r="D18" s="198"/>
      <c r="E18" s="198"/>
      <c r="F18" s="198"/>
      <c r="G18" s="198"/>
      <c r="H18" s="199"/>
      <c r="J18" s="198"/>
      <c r="K18" s="198"/>
      <c r="L18" s="198"/>
      <c r="M18" s="198"/>
      <c r="N18" s="198"/>
      <c r="O18" s="198"/>
      <c r="P18" s="198"/>
      <c r="R18" s="198"/>
    </row>
    <row r="19" spans="1:18">
      <c r="B19" s="200"/>
      <c r="C19" s="198"/>
      <c r="D19" s="200"/>
      <c r="E19" s="198"/>
      <c r="F19" s="200"/>
      <c r="G19" s="198"/>
      <c r="H19" s="201"/>
      <c r="J19" s="200"/>
      <c r="K19" s="198"/>
      <c r="L19" s="200"/>
      <c r="M19" s="198"/>
      <c r="N19" s="200"/>
      <c r="O19" s="198"/>
      <c r="P19" s="200"/>
      <c r="R19" s="200"/>
    </row>
    <row r="20" spans="1:18">
      <c r="A20" s="180" t="s">
        <v>179</v>
      </c>
      <c r="B20" s="198">
        <f>SUM(B17:B19)</f>
        <v>0</v>
      </c>
      <c r="C20" s="198"/>
      <c r="D20" s="198">
        <f>SUM(D17:D19)</f>
        <v>0</v>
      </c>
      <c r="E20" s="198"/>
      <c r="F20" s="198">
        <f>SUM(F17:F19)</f>
        <v>0</v>
      </c>
      <c r="G20" s="198"/>
      <c r="H20" s="199">
        <f>SUM(H17:H19)</f>
        <v>0</v>
      </c>
      <c r="J20" s="198">
        <f>SUM(J17:J19)</f>
        <v>0</v>
      </c>
      <c r="K20" s="198"/>
      <c r="L20" s="198">
        <f>SUM(L17:L19)</f>
        <v>0</v>
      </c>
      <c r="M20" s="198"/>
      <c r="N20" s="198">
        <f>SUM(N17:N19)</f>
        <v>0</v>
      </c>
      <c r="O20" s="198"/>
      <c r="P20" s="198">
        <f>SUM(P17:P19)</f>
        <v>0</v>
      </c>
      <c r="R20" s="198">
        <f>SUM(R17:R19)</f>
        <v>0</v>
      </c>
    </row>
    <row r="21" spans="1:18">
      <c r="H21" s="197"/>
    </row>
    <row r="22" spans="1:18">
      <c r="A22" s="193" t="s">
        <v>180</v>
      </c>
      <c r="H22" s="197"/>
    </row>
    <row r="23" spans="1:18">
      <c r="A23" s="193"/>
      <c r="H23" s="197"/>
    </row>
    <row r="24" spans="1:18">
      <c r="A24" s="202" t="s">
        <v>181</v>
      </c>
      <c r="B24" s="198">
        <v>0</v>
      </c>
      <c r="C24" s="198"/>
      <c r="D24" s="198">
        <v>0</v>
      </c>
      <c r="E24" s="198"/>
      <c r="F24" s="198">
        <v>0</v>
      </c>
      <c r="G24" s="198"/>
      <c r="H24" s="199">
        <v>0</v>
      </c>
      <c r="J24" s="198">
        <v>2057494</v>
      </c>
      <c r="K24" s="198"/>
      <c r="L24" s="198">
        <v>4114988</v>
      </c>
      <c r="M24" s="198"/>
      <c r="N24" s="198">
        <v>4114988</v>
      </c>
      <c r="P24" s="198">
        <v>4114988</v>
      </c>
      <c r="R24" s="198">
        <v>4114988</v>
      </c>
    </row>
    <row r="25" spans="1:18">
      <c r="A25" s="202" t="s">
        <v>182</v>
      </c>
      <c r="B25" s="198">
        <v>0</v>
      </c>
      <c r="C25" s="198"/>
      <c r="D25" s="198">
        <v>0</v>
      </c>
      <c r="E25" s="198"/>
      <c r="F25" s="198">
        <v>0</v>
      </c>
      <c r="G25" s="198"/>
      <c r="H25" s="199">
        <v>0</v>
      </c>
      <c r="J25" s="198">
        <v>0</v>
      </c>
      <c r="K25" s="198"/>
      <c r="L25" s="198">
        <v>0</v>
      </c>
      <c r="M25" s="198"/>
      <c r="N25" s="198">
        <v>0</v>
      </c>
      <c r="P25" s="198">
        <v>0</v>
      </c>
      <c r="R25" s="198">
        <v>0</v>
      </c>
    </row>
    <row r="26" spans="1:18">
      <c r="A26" s="202" t="s">
        <v>183</v>
      </c>
      <c r="B26" s="200">
        <v>0</v>
      </c>
      <c r="C26" s="198"/>
      <c r="D26" s="200">
        <v>0</v>
      </c>
      <c r="E26" s="198"/>
      <c r="F26" s="200">
        <v>0</v>
      </c>
      <c r="G26" s="198"/>
      <c r="H26" s="201">
        <v>0</v>
      </c>
      <c r="J26" s="200">
        <v>0</v>
      </c>
      <c r="K26" s="198"/>
      <c r="L26" s="200">
        <v>0</v>
      </c>
      <c r="M26" s="198"/>
      <c r="N26" s="200">
        <v>0</v>
      </c>
      <c r="P26" s="200">
        <v>0</v>
      </c>
      <c r="R26" s="200">
        <v>0</v>
      </c>
    </row>
    <row r="27" spans="1:18">
      <c r="A27" s="202" t="s">
        <v>184</v>
      </c>
      <c r="B27" s="200">
        <f>SUM(B24:B26)</f>
        <v>0</v>
      </c>
      <c r="C27" s="198"/>
      <c r="D27" s="200">
        <v>0</v>
      </c>
      <c r="E27" s="198"/>
      <c r="F27" s="200">
        <f>SUM(F24:F26)</f>
        <v>0</v>
      </c>
      <c r="G27" s="198"/>
      <c r="H27" s="201">
        <f>SUM(H24:H26)</f>
        <v>0</v>
      </c>
      <c r="J27" s="200">
        <f>SUM(J24:J26)</f>
        <v>2057494</v>
      </c>
      <c r="K27" s="198"/>
      <c r="L27" s="200">
        <f>SUM(L24:L26)</f>
        <v>4114988</v>
      </c>
      <c r="M27" s="198"/>
      <c r="N27" s="200">
        <f>SUM(N24:N26)</f>
        <v>4114988</v>
      </c>
      <c r="O27" s="198"/>
      <c r="P27" s="200">
        <f>SUM(P24:P26)</f>
        <v>4114988</v>
      </c>
      <c r="R27" s="200">
        <f>SUM(R24:R26)</f>
        <v>4114988</v>
      </c>
    </row>
    <row r="28" spans="1:18">
      <c r="H28" s="197"/>
    </row>
    <row r="29" spans="1:18">
      <c r="A29" s="180" t="s">
        <v>171</v>
      </c>
      <c r="B29" s="200">
        <f>+B27</f>
        <v>0</v>
      </c>
      <c r="C29" s="198"/>
      <c r="D29" s="200">
        <f>+D27</f>
        <v>0</v>
      </c>
      <c r="E29" s="198"/>
      <c r="F29" s="200">
        <f>+F27</f>
        <v>0</v>
      </c>
      <c r="G29" s="198"/>
      <c r="H29" s="201">
        <f>+H27</f>
        <v>0</v>
      </c>
      <c r="J29" s="200">
        <f>+J27</f>
        <v>2057494</v>
      </c>
      <c r="K29" s="198"/>
      <c r="L29" s="200">
        <f>+L27</f>
        <v>4114988</v>
      </c>
      <c r="M29" s="198"/>
      <c r="N29" s="200">
        <f>+N27</f>
        <v>4114988</v>
      </c>
      <c r="O29" s="198"/>
      <c r="P29" s="200">
        <f>+P27</f>
        <v>4114988</v>
      </c>
      <c r="R29" s="200">
        <f>+R27</f>
        <v>4114988</v>
      </c>
    </row>
    <row r="30" spans="1:18">
      <c r="B30" s="198"/>
      <c r="C30" s="198"/>
      <c r="D30" s="198"/>
      <c r="E30" s="198"/>
      <c r="F30" s="198"/>
      <c r="G30" s="198"/>
      <c r="H30" s="199"/>
      <c r="J30" s="198"/>
      <c r="K30" s="198"/>
      <c r="L30" s="198"/>
      <c r="M30" s="198"/>
      <c r="N30" s="198"/>
      <c r="O30" s="198"/>
      <c r="P30" s="198"/>
      <c r="R30" s="198"/>
    </row>
    <row r="31" spans="1:18">
      <c r="B31" s="198"/>
      <c r="C31" s="198"/>
      <c r="D31" s="198"/>
      <c r="E31" s="198"/>
      <c r="F31" s="198"/>
      <c r="G31" s="198"/>
      <c r="H31" s="199"/>
      <c r="J31" s="198"/>
      <c r="K31" s="198"/>
      <c r="L31" s="198"/>
      <c r="M31" s="198"/>
      <c r="N31" s="198"/>
      <c r="O31" s="198"/>
      <c r="P31" s="198"/>
      <c r="R31" s="198"/>
    </row>
    <row r="32" spans="1:18">
      <c r="A32" s="193" t="s">
        <v>185</v>
      </c>
      <c r="B32" s="198"/>
      <c r="C32" s="198"/>
      <c r="D32" s="198"/>
      <c r="E32" s="198"/>
      <c r="F32" s="198"/>
      <c r="G32" s="198"/>
      <c r="H32" s="199"/>
      <c r="J32" s="198"/>
      <c r="K32" s="198"/>
      <c r="L32" s="198"/>
      <c r="M32" s="198"/>
      <c r="N32" s="198"/>
      <c r="O32" s="198"/>
      <c r="P32" s="198"/>
      <c r="R32" s="198"/>
    </row>
    <row r="33" spans="1:18">
      <c r="A33" s="180" t="s">
        <v>186</v>
      </c>
      <c r="B33" s="198">
        <v>0</v>
      </c>
      <c r="C33" s="198"/>
      <c r="D33" s="198">
        <v>0</v>
      </c>
      <c r="E33" s="198"/>
      <c r="F33" s="198">
        <v>0</v>
      </c>
      <c r="G33" s="198"/>
      <c r="H33" s="199">
        <v>0</v>
      </c>
      <c r="J33" s="198">
        <v>0</v>
      </c>
      <c r="K33" s="198"/>
      <c r="L33" s="198">
        <v>0</v>
      </c>
      <c r="M33" s="198"/>
      <c r="N33" s="198">
        <v>0</v>
      </c>
      <c r="P33" s="198">
        <v>0</v>
      </c>
      <c r="R33" s="198">
        <v>0</v>
      </c>
    </row>
    <row r="34" spans="1:18">
      <c r="A34" s="202" t="s">
        <v>196</v>
      </c>
      <c r="B34" s="198">
        <v>0</v>
      </c>
      <c r="C34" s="198"/>
      <c r="D34" s="198">
        <v>0</v>
      </c>
      <c r="E34" s="198"/>
      <c r="F34" s="198">
        <v>0</v>
      </c>
      <c r="G34" s="198"/>
      <c r="H34" s="199">
        <v>0</v>
      </c>
      <c r="J34" s="198">
        <v>28804913</v>
      </c>
      <c r="K34" s="198"/>
      <c r="L34" s="198">
        <v>0</v>
      </c>
      <c r="M34" s="198"/>
      <c r="N34" s="198">
        <v>0</v>
      </c>
      <c r="P34" s="198">
        <v>0</v>
      </c>
      <c r="R34" s="198">
        <v>0</v>
      </c>
    </row>
    <row r="35" spans="1:18">
      <c r="A35" s="202" t="s">
        <v>197</v>
      </c>
      <c r="B35" s="198">
        <v>0</v>
      </c>
      <c r="C35" s="198"/>
      <c r="D35" s="198">
        <v>0</v>
      </c>
      <c r="E35" s="198"/>
      <c r="F35" s="198">
        <v>0</v>
      </c>
      <c r="G35" s="198"/>
      <c r="H35" s="199">
        <v>0</v>
      </c>
      <c r="J35" s="198">
        <v>0</v>
      </c>
      <c r="K35" s="198"/>
      <c r="L35" s="198">
        <v>0</v>
      </c>
      <c r="M35" s="198"/>
      <c r="N35" s="198">
        <v>0</v>
      </c>
      <c r="P35" s="198">
        <v>0</v>
      </c>
      <c r="R35" s="198">
        <v>0</v>
      </c>
    </row>
    <row r="36" spans="1:18">
      <c r="B36" s="200">
        <v>0</v>
      </c>
      <c r="C36" s="198"/>
      <c r="D36" s="200">
        <v>0</v>
      </c>
      <c r="E36" s="198"/>
      <c r="F36" s="200">
        <v>0</v>
      </c>
      <c r="G36" s="198"/>
      <c r="H36" s="201">
        <v>0</v>
      </c>
      <c r="J36" s="200">
        <v>0</v>
      </c>
      <c r="K36" s="198"/>
      <c r="L36" s="200">
        <v>0</v>
      </c>
      <c r="M36" s="198"/>
      <c r="N36" s="200">
        <v>0</v>
      </c>
      <c r="P36" s="200">
        <v>0</v>
      </c>
      <c r="R36" s="200">
        <v>0</v>
      </c>
    </row>
    <row r="37" spans="1:18">
      <c r="A37" s="180" t="s">
        <v>188</v>
      </c>
      <c r="B37" s="200">
        <f>SUM(B33:B36)</f>
        <v>0</v>
      </c>
      <c r="C37" s="198"/>
      <c r="D37" s="200">
        <f>SUM(D33:D36)</f>
        <v>0</v>
      </c>
      <c r="E37" s="198"/>
      <c r="F37" s="200">
        <f>SUM(F33:F36)</f>
        <v>0</v>
      </c>
      <c r="G37" s="198"/>
      <c r="H37" s="201">
        <f>SUM(H33:H36)</f>
        <v>0</v>
      </c>
      <c r="J37" s="200">
        <f>SUM(J33:J36)</f>
        <v>28804913</v>
      </c>
      <c r="K37" s="198"/>
      <c r="L37" s="200">
        <f>SUM(L33:L36)</f>
        <v>0</v>
      </c>
      <c r="M37" s="198"/>
      <c r="N37" s="200">
        <f>SUM(N33:N36)</f>
        <v>0</v>
      </c>
      <c r="O37" s="198"/>
      <c r="P37" s="200">
        <f>SUM(P33:P36)</f>
        <v>0</v>
      </c>
      <c r="R37" s="200">
        <f>SUM(R33:R36)</f>
        <v>0</v>
      </c>
    </row>
    <row r="38" spans="1:18">
      <c r="H38" s="197"/>
    </row>
    <row r="39" spans="1:18" ht="13.5" thickBot="1">
      <c r="A39" s="193" t="s">
        <v>189</v>
      </c>
      <c r="B39" s="213">
        <f>+B14+B20-B29+B37</f>
        <v>0</v>
      </c>
      <c r="C39" s="209"/>
      <c r="D39" s="208" t="s">
        <v>193</v>
      </c>
      <c r="E39" s="209"/>
      <c r="F39" s="208">
        <f>+F14+F20-F29+F37</f>
        <v>0</v>
      </c>
      <c r="G39" s="209"/>
      <c r="H39" s="210">
        <f>+H14+H20-H29+H37</f>
        <v>0</v>
      </c>
      <c r="I39" s="209"/>
      <c r="J39" s="208">
        <f>+J14+J20-J29+J37</f>
        <v>26747419</v>
      </c>
      <c r="K39" s="209"/>
      <c r="L39" s="208">
        <f>+L14+L20-L29+L37</f>
        <v>22632431</v>
      </c>
      <c r="M39" s="209"/>
      <c r="N39" s="208">
        <f>+N14+N20-N29+N37</f>
        <v>18517443</v>
      </c>
      <c r="O39" s="209"/>
      <c r="P39" s="208">
        <f>+P14+P20-P29+P37</f>
        <v>14402455</v>
      </c>
      <c r="R39" s="208">
        <f>+R14+R20-R29+R37</f>
        <v>10287467</v>
      </c>
    </row>
    <row r="40" spans="1:18" ht="13.5" thickTop="1"/>
    <row r="42" spans="1:18">
      <c r="A42" s="180" t="s">
        <v>231</v>
      </c>
    </row>
    <row r="43" spans="1:18">
      <c r="B43" s="211"/>
    </row>
    <row r="44" spans="1:18">
      <c r="A44" s="180" t="s">
        <v>233</v>
      </c>
    </row>
  </sheetData>
  <mergeCells count="6">
    <mergeCell ref="J9:R9"/>
    <mergeCell ref="A1:R1"/>
    <mergeCell ref="A2:R2"/>
    <mergeCell ref="A3:R3"/>
    <mergeCell ref="A4:R4"/>
    <mergeCell ref="A5:S5"/>
  </mergeCells>
  <printOptions horizontalCentered="1"/>
  <pageMargins left="0.7" right="0.7" top="0.75" bottom="0.75" header="0.3" footer="0.3"/>
  <pageSetup scale="84" firstPageNumber="52" fitToWidth="2" orientation="portrait" useFirstPageNumber="1" r:id="rId1"/>
  <headerFooter>
    <oddFooter>&amp;C- &amp;P -</oddFooter>
  </headerFooter>
  <colBreaks count="1" manualBreakCount="1">
    <brk id="9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9" zoomScaleNormal="100" workbookViewId="0">
      <selection activeCell="A45" sqref="A45:A46"/>
    </sheetView>
  </sheetViews>
  <sheetFormatPr defaultRowHeight="12.75"/>
  <cols>
    <col min="1" max="1" width="36.7109375" style="180" customWidth="1"/>
    <col min="2" max="2" width="12.7109375" style="180" customWidth="1"/>
    <col min="3" max="3" width="1.7109375" style="180" customWidth="1"/>
    <col min="4" max="4" width="11.28515625" style="180" bestFit="1" customWidth="1"/>
    <col min="5" max="5" width="1.7109375" style="180" customWidth="1"/>
    <col min="6" max="6" width="12.7109375" style="180" customWidth="1"/>
    <col min="7" max="7" width="1.7109375" style="180" customWidth="1"/>
    <col min="8" max="8" width="12.28515625" style="180" bestFit="1" customWidth="1"/>
    <col min="9" max="9" width="1.7109375" style="180" customWidth="1"/>
    <col min="10" max="10" width="12.28515625" style="180" bestFit="1" customWidth="1"/>
    <col min="11" max="11" width="1.7109375" style="180" customWidth="1"/>
    <col min="12" max="12" width="12.28515625" style="180" bestFit="1" customWidth="1"/>
    <col min="13" max="13" width="1.7109375" style="180" customWidth="1"/>
    <col min="14" max="14" width="12.28515625" style="180" bestFit="1" customWidth="1"/>
    <col min="15" max="15" width="1.7109375" style="180" customWidth="1"/>
    <col min="16" max="16" width="12.28515625" style="180" bestFit="1" customWidth="1"/>
    <col min="17" max="17" width="1.7109375" style="180" customWidth="1"/>
    <col min="18" max="18" width="12.28515625" style="180" bestFit="1" customWidth="1"/>
    <col min="19" max="19" width="1.7109375" style="180" customWidth="1"/>
    <col min="20" max="256" width="9.140625" style="180"/>
    <col min="257" max="257" width="36.7109375" style="180" customWidth="1"/>
    <col min="258" max="258" width="12.7109375" style="180" customWidth="1"/>
    <col min="259" max="259" width="1.7109375" style="180" customWidth="1"/>
    <col min="260" max="260" width="11.28515625" style="180" bestFit="1" customWidth="1"/>
    <col min="261" max="261" width="1.7109375" style="180" customWidth="1"/>
    <col min="262" max="262" width="12.7109375" style="180" customWidth="1"/>
    <col min="263" max="263" width="1.7109375" style="180" customWidth="1"/>
    <col min="264" max="264" width="12.28515625" style="180" bestFit="1" customWidth="1"/>
    <col min="265" max="265" width="1.7109375" style="180" customWidth="1"/>
    <col min="266" max="266" width="12.28515625" style="180" bestFit="1" customWidth="1"/>
    <col min="267" max="267" width="1.7109375" style="180" customWidth="1"/>
    <col min="268" max="268" width="12.28515625" style="180" bestFit="1" customWidth="1"/>
    <col min="269" max="269" width="1.7109375" style="180" customWidth="1"/>
    <col min="270" max="270" width="12.28515625" style="180" bestFit="1" customWidth="1"/>
    <col min="271" max="271" width="1.7109375" style="180" customWidth="1"/>
    <col min="272" max="272" width="12.28515625" style="180" bestFit="1" customWidth="1"/>
    <col min="273" max="273" width="1.7109375" style="180" customWidth="1"/>
    <col min="274" max="274" width="12.28515625" style="180" bestFit="1" customWidth="1"/>
    <col min="275" max="275" width="1.7109375" style="180" customWidth="1"/>
    <col min="276" max="512" width="9.140625" style="180"/>
    <col min="513" max="513" width="36.7109375" style="180" customWidth="1"/>
    <col min="514" max="514" width="12.7109375" style="180" customWidth="1"/>
    <col min="515" max="515" width="1.7109375" style="180" customWidth="1"/>
    <col min="516" max="516" width="11.28515625" style="180" bestFit="1" customWidth="1"/>
    <col min="517" max="517" width="1.7109375" style="180" customWidth="1"/>
    <col min="518" max="518" width="12.7109375" style="180" customWidth="1"/>
    <col min="519" max="519" width="1.7109375" style="180" customWidth="1"/>
    <col min="520" max="520" width="12.28515625" style="180" bestFit="1" customWidth="1"/>
    <col min="521" max="521" width="1.7109375" style="180" customWidth="1"/>
    <col min="522" max="522" width="12.28515625" style="180" bestFit="1" customWidth="1"/>
    <col min="523" max="523" width="1.7109375" style="180" customWidth="1"/>
    <col min="524" max="524" width="12.28515625" style="180" bestFit="1" customWidth="1"/>
    <col min="525" max="525" width="1.7109375" style="180" customWidth="1"/>
    <col min="526" max="526" width="12.28515625" style="180" bestFit="1" customWidth="1"/>
    <col min="527" max="527" width="1.7109375" style="180" customWidth="1"/>
    <col min="528" max="528" width="12.28515625" style="180" bestFit="1" customWidth="1"/>
    <col min="529" max="529" width="1.7109375" style="180" customWidth="1"/>
    <col min="530" max="530" width="12.28515625" style="180" bestFit="1" customWidth="1"/>
    <col min="531" max="531" width="1.7109375" style="180" customWidth="1"/>
    <col min="532" max="768" width="9.140625" style="180"/>
    <col min="769" max="769" width="36.7109375" style="180" customWidth="1"/>
    <col min="770" max="770" width="12.7109375" style="180" customWidth="1"/>
    <col min="771" max="771" width="1.7109375" style="180" customWidth="1"/>
    <col min="772" max="772" width="11.28515625" style="180" bestFit="1" customWidth="1"/>
    <col min="773" max="773" width="1.7109375" style="180" customWidth="1"/>
    <col min="774" max="774" width="12.7109375" style="180" customWidth="1"/>
    <col min="775" max="775" width="1.7109375" style="180" customWidth="1"/>
    <col min="776" max="776" width="12.28515625" style="180" bestFit="1" customWidth="1"/>
    <col min="777" max="777" width="1.7109375" style="180" customWidth="1"/>
    <col min="778" max="778" width="12.28515625" style="180" bestFit="1" customWidth="1"/>
    <col min="779" max="779" width="1.7109375" style="180" customWidth="1"/>
    <col min="780" max="780" width="12.28515625" style="180" bestFit="1" customWidth="1"/>
    <col min="781" max="781" width="1.7109375" style="180" customWidth="1"/>
    <col min="782" max="782" width="12.28515625" style="180" bestFit="1" customWidth="1"/>
    <col min="783" max="783" width="1.7109375" style="180" customWidth="1"/>
    <col min="784" max="784" width="12.28515625" style="180" bestFit="1" customWidth="1"/>
    <col min="785" max="785" width="1.7109375" style="180" customWidth="1"/>
    <col min="786" max="786" width="12.28515625" style="180" bestFit="1" customWidth="1"/>
    <col min="787" max="787" width="1.7109375" style="180" customWidth="1"/>
    <col min="788" max="1024" width="9.140625" style="180"/>
    <col min="1025" max="1025" width="36.7109375" style="180" customWidth="1"/>
    <col min="1026" max="1026" width="12.7109375" style="180" customWidth="1"/>
    <col min="1027" max="1027" width="1.7109375" style="180" customWidth="1"/>
    <col min="1028" max="1028" width="11.28515625" style="180" bestFit="1" customWidth="1"/>
    <col min="1029" max="1029" width="1.7109375" style="180" customWidth="1"/>
    <col min="1030" max="1030" width="12.7109375" style="180" customWidth="1"/>
    <col min="1031" max="1031" width="1.7109375" style="180" customWidth="1"/>
    <col min="1032" max="1032" width="12.28515625" style="180" bestFit="1" customWidth="1"/>
    <col min="1033" max="1033" width="1.7109375" style="180" customWidth="1"/>
    <col min="1034" max="1034" width="12.28515625" style="180" bestFit="1" customWidth="1"/>
    <col min="1035" max="1035" width="1.7109375" style="180" customWidth="1"/>
    <col min="1036" max="1036" width="12.28515625" style="180" bestFit="1" customWidth="1"/>
    <col min="1037" max="1037" width="1.7109375" style="180" customWidth="1"/>
    <col min="1038" max="1038" width="12.28515625" style="180" bestFit="1" customWidth="1"/>
    <col min="1039" max="1039" width="1.7109375" style="180" customWidth="1"/>
    <col min="1040" max="1040" width="12.28515625" style="180" bestFit="1" customWidth="1"/>
    <col min="1041" max="1041" width="1.7109375" style="180" customWidth="1"/>
    <col min="1042" max="1042" width="12.28515625" style="180" bestFit="1" customWidth="1"/>
    <col min="1043" max="1043" width="1.7109375" style="180" customWidth="1"/>
    <col min="1044" max="1280" width="9.140625" style="180"/>
    <col min="1281" max="1281" width="36.7109375" style="180" customWidth="1"/>
    <col min="1282" max="1282" width="12.7109375" style="180" customWidth="1"/>
    <col min="1283" max="1283" width="1.7109375" style="180" customWidth="1"/>
    <col min="1284" max="1284" width="11.28515625" style="180" bestFit="1" customWidth="1"/>
    <col min="1285" max="1285" width="1.7109375" style="180" customWidth="1"/>
    <col min="1286" max="1286" width="12.7109375" style="180" customWidth="1"/>
    <col min="1287" max="1287" width="1.7109375" style="180" customWidth="1"/>
    <col min="1288" max="1288" width="12.28515625" style="180" bestFit="1" customWidth="1"/>
    <col min="1289" max="1289" width="1.7109375" style="180" customWidth="1"/>
    <col min="1290" max="1290" width="12.28515625" style="180" bestFit="1" customWidth="1"/>
    <col min="1291" max="1291" width="1.7109375" style="180" customWidth="1"/>
    <col min="1292" max="1292" width="12.28515625" style="180" bestFit="1" customWidth="1"/>
    <col min="1293" max="1293" width="1.7109375" style="180" customWidth="1"/>
    <col min="1294" max="1294" width="12.28515625" style="180" bestFit="1" customWidth="1"/>
    <col min="1295" max="1295" width="1.7109375" style="180" customWidth="1"/>
    <col min="1296" max="1296" width="12.28515625" style="180" bestFit="1" customWidth="1"/>
    <col min="1297" max="1297" width="1.7109375" style="180" customWidth="1"/>
    <col min="1298" max="1298" width="12.28515625" style="180" bestFit="1" customWidth="1"/>
    <col min="1299" max="1299" width="1.7109375" style="180" customWidth="1"/>
    <col min="1300" max="1536" width="9.140625" style="180"/>
    <col min="1537" max="1537" width="36.7109375" style="180" customWidth="1"/>
    <col min="1538" max="1538" width="12.7109375" style="180" customWidth="1"/>
    <col min="1539" max="1539" width="1.7109375" style="180" customWidth="1"/>
    <col min="1540" max="1540" width="11.28515625" style="180" bestFit="1" customWidth="1"/>
    <col min="1541" max="1541" width="1.7109375" style="180" customWidth="1"/>
    <col min="1542" max="1542" width="12.7109375" style="180" customWidth="1"/>
    <col min="1543" max="1543" width="1.7109375" style="180" customWidth="1"/>
    <col min="1544" max="1544" width="12.28515625" style="180" bestFit="1" customWidth="1"/>
    <col min="1545" max="1545" width="1.7109375" style="180" customWidth="1"/>
    <col min="1546" max="1546" width="12.28515625" style="180" bestFit="1" customWidth="1"/>
    <col min="1547" max="1547" width="1.7109375" style="180" customWidth="1"/>
    <col min="1548" max="1548" width="12.28515625" style="180" bestFit="1" customWidth="1"/>
    <col min="1549" max="1549" width="1.7109375" style="180" customWidth="1"/>
    <col min="1550" max="1550" width="12.28515625" style="180" bestFit="1" customWidth="1"/>
    <col min="1551" max="1551" width="1.7109375" style="180" customWidth="1"/>
    <col min="1552" max="1552" width="12.28515625" style="180" bestFit="1" customWidth="1"/>
    <col min="1553" max="1553" width="1.7109375" style="180" customWidth="1"/>
    <col min="1554" max="1554" width="12.28515625" style="180" bestFit="1" customWidth="1"/>
    <col min="1555" max="1555" width="1.7109375" style="180" customWidth="1"/>
    <col min="1556" max="1792" width="9.140625" style="180"/>
    <col min="1793" max="1793" width="36.7109375" style="180" customWidth="1"/>
    <col min="1794" max="1794" width="12.7109375" style="180" customWidth="1"/>
    <col min="1795" max="1795" width="1.7109375" style="180" customWidth="1"/>
    <col min="1796" max="1796" width="11.28515625" style="180" bestFit="1" customWidth="1"/>
    <col min="1797" max="1797" width="1.7109375" style="180" customWidth="1"/>
    <col min="1798" max="1798" width="12.7109375" style="180" customWidth="1"/>
    <col min="1799" max="1799" width="1.7109375" style="180" customWidth="1"/>
    <col min="1800" max="1800" width="12.28515625" style="180" bestFit="1" customWidth="1"/>
    <col min="1801" max="1801" width="1.7109375" style="180" customWidth="1"/>
    <col min="1802" max="1802" width="12.28515625" style="180" bestFit="1" customWidth="1"/>
    <col min="1803" max="1803" width="1.7109375" style="180" customWidth="1"/>
    <col min="1804" max="1804" width="12.28515625" style="180" bestFit="1" customWidth="1"/>
    <col min="1805" max="1805" width="1.7109375" style="180" customWidth="1"/>
    <col min="1806" max="1806" width="12.28515625" style="180" bestFit="1" customWidth="1"/>
    <col min="1807" max="1807" width="1.7109375" style="180" customWidth="1"/>
    <col min="1808" max="1808" width="12.28515625" style="180" bestFit="1" customWidth="1"/>
    <col min="1809" max="1809" width="1.7109375" style="180" customWidth="1"/>
    <col min="1810" max="1810" width="12.28515625" style="180" bestFit="1" customWidth="1"/>
    <col min="1811" max="1811" width="1.7109375" style="180" customWidth="1"/>
    <col min="1812" max="2048" width="9.140625" style="180"/>
    <col min="2049" max="2049" width="36.7109375" style="180" customWidth="1"/>
    <col min="2050" max="2050" width="12.7109375" style="180" customWidth="1"/>
    <col min="2051" max="2051" width="1.7109375" style="180" customWidth="1"/>
    <col min="2052" max="2052" width="11.28515625" style="180" bestFit="1" customWidth="1"/>
    <col min="2053" max="2053" width="1.7109375" style="180" customWidth="1"/>
    <col min="2054" max="2054" width="12.7109375" style="180" customWidth="1"/>
    <col min="2055" max="2055" width="1.7109375" style="180" customWidth="1"/>
    <col min="2056" max="2056" width="12.28515625" style="180" bestFit="1" customWidth="1"/>
    <col min="2057" max="2057" width="1.7109375" style="180" customWidth="1"/>
    <col min="2058" max="2058" width="12.28515625" style="180" bestFit="1" customWidth="1"/>
    <col min="2059" max="2059" width="1.7109375" style="180" customWidth="1"/>
    <col min="2060" max="2060" width="12.28515625" style="180" bestFit="1" customWidth="1"/>
    <col min="2061" max="2061" width="1.7109375" style="180" customWidth="1"/>
    <col min="2062" max="2062" width="12.28515625" style="180" bestFit="1" customWidth="1"/>
    <col min="2063" max="2063" width="1.7109375" style="180" customWidth="1"/>
    <col min="2064" max="2064" width="12.28515625" style="180" bestFit="1" customWidth="1"/>
    <col min="2065" max="2065" width="1.7109375" style="180" customWidth="1"/>
    <col min="2066" max="2066" width="12.28515625" style="180" bestFit="1" customWidth="1"/>
    <col min="2067" max="2067" width="1.7109375" style="180" customWidth="1"/>
    <col min="2068" max="2304" width="9.140625" style="180"/>
    <col min="2305" max="2305" width="36.7109375" style="180" customWidth="1"/>
    <col min="2306" max="2306" width="12.7109375" style="180" customWidth="1"/>
    <col min="2307" max="2307" width="1.7109375" style="180" customWidth="1"/>
    <col min="2308" max="2308" width="11.28515625" style="180" bestFit="1" customWidth="1"/>
    <col min="2309" max="2309" width="1.7109375" style="180" customWidth="1"/>
    <col min="2310" max="2310" width="12.7109375" style="180" customWidth="1"/>
    <col min="2311" max="2311" width="1.7109375" style="180" customWidth="1"/>
    <col min="2312" max="2312" width="12.28515625" style="180" bestFit="1" customWidth="1"/>
    <col min="2313" max="2313" width="1.7109375" style="180" customWidth="1"/>
    <col min="2314" max="2314" width="12.28515625" style="180" bestFit="1" customWidth="1"/>
    <col min="2315" max="2315" width="1.7109375" style="180" customWidth="1"/>
    <col min="2316" max="2316" width="12.28515625" style="180" bestFit="1" customWidth="1"/>
    <col min="2317" max="2317" width="1.7109375" style="180" customWidth="1"/>
    <col min="2318" max="2318" width="12.28515625" style="180" bestFit="1" customWidth="1"/>
    <col min="2319" max="2319" width="1.7109375" style="180" customWidth="1"/>
    <col min="2320" max="2320" width="12.28515625" style="180" bestFit="1" customWidth="1"/>
    <col min="2321" max="2321" width="1.7109375" style="180" customWidth="1"/>
    <col min="2322" max="2322" width="12.28515625" style="180" bestFit="1" customWidth="1"/>
    <col min="2323" max="2323" width="1.7109375" style="180" customWidth="1"/>
    <col min="2324" max="2560" width="9.140625" style="180"/>
    <col min="2561" max="2561" width="36.7109375" style="180" customWidth="1"/>
    <col min="2562" max="2562" width="12.7109375" style="180" customWidth="1"/>
    <col min="2563" max="2563" width="1.7109375" style="180" customWidth="1"/>
    <col min="2564" max="2564" width="11.28515625" style="180" bestFit="1" customWidth="1"/>
    <col min="2565" max="2565" width="1.7109375" style="180" customWidth="1"/>
    <col min="2566" max="2566" width="12.7109375" style="180" customWidth="1"/>
    <col min="2567" max="2567" width="1.7109375" style="180" customWidth="1"/>
    <col min="2568" max="2568" width="12.28515625" style="180" bestFit="1" customWidth="1"/>
    <col min="2569" max="2569" width="1.7109375" style="180" customWidth="1"/>
    <col min="2570" max="2570" width="12.28515625" style="180" bestFit="1" customWidth="1"/>
    <col min="2571" max="2571" width="1.7109375" style="180" customWidth="1"/>
    <col min="2572" max="2572" width="12.28515625" style="180" bestFit="1" customWidth="1"/>
    <col min="2573" max="2573" width="1.7109375" style="180" customWidth="1"/>
    <col min="2574" max="2574" width="12.28515625" style="180" bestFit="1" customWidth="1"/>
    <col min="2575" max="2575" width="1.7109375" style="180" customWidth="1"/>
    <col min="2576" max="2576" width="12.28515625" style="180" bestFit="1" customWidth="1"/>
    <col min="2577" max="2577" width="1.7109375" style="180" customWidth="1"/>
    <col min="2578" max="2578" width="12.28515625" style="180" bestFit="1" customWidth="1"/>
    <col min="2579" max="2579" width="1.7109375" style="180" customWidth="1"/>
    <col min="2580" max="2816" width="9.140625" style="180"/>
    <col min="2817" max="2817" width="36.7109375" style="180" customWidth="1"/>
    <col min="2818" max="2818" width="12.7109375" style="180" customWidth="1"/>
    <col min="2819" max="2819" width="1.7109375" style="180" customWidth="1"/>
    <col min="2820" max="2820" width="11.28515625" style="180" bestFit="1" customWidth="1"/>
    <col min="2821" max="2821" width="1.7109375" style="180" customWidth="1"/>
    <col min="2822" max="2822" width="12.7109375" style="180" customWidth="1"/>
    <col min="2823" max="2823" width="1.7109375" style="180" customWidth="1"/>
    <col min="2824" max="2824" width="12.28515625" style="180" bestFit="1" customWidth="1"/>
    <col min="2825" max="2825" width="1.7109375" style="180" customWidth="1"/>
    <col min="2826" max="2826" width="12.28515625" style="180" bestFit="1" customWidth="1"/>
    <col min="2827" max="2827" width="1.7109375" style="180" customWidth="1"/>
    <col min="2828" max="2828" width="12.28515625" style="180" bestFit="1" customWidth="1"/>
    <col min="2829" max="2829" width="1.7109375" style="180" customWidth="1"/>
    <col min="2830" max="2830" width="12.28515625" style="180" bestFit="1" customWidth="1"/>
    <col min="2831" max="2831" width="1.7109375" style="180" customWidth="1"/>
    <col min="2832" max="2832" width="12.28515625" style="180" bestFit="1" customWidth="1"/>
    <col min="2833" max="2833" width="1.7109375" style="180" customWidth="1"/>
    <col min="2834" max="2834" width="12.28515625" style="180" bestFit="1" customWidth="1"/>
    <col min="2835" max="2835" width="1.7109375" style="180" customWidth="1"/>
    <col min="2836" max="3072" width="9.140625" style="180"/>
    <col min="3073" max="3073" width="36.7109375" style="180" customWidth="1"/>
    <col min="3074" max="3074" width="12.7109375" style="180" customWidth="1"/>
    <col min="3075" max="3075" width="1.7109375" style="180" customWidth="1"/>
    <col min="3076" max="3076" width="11.28515625" style="180" bestFit="1" customWidth="1"/>
    <col min="3077" max="3077" width="1.7109375" style="180" customWidth="1"/>
    <col min="3078" max="3078" width="12.7109375" style="180" customWidth="1"/>
    <col min="3079" max="3079" width="1.7109375" style="180" customWidth="1"/>
    <col min="3080" max="3080" width="12.28515625" style="180" bestFit="1" customWidth="1"/>
    <col min="3081" max="3081" width="1.7109375" style="180" customWidth="1"/>
    <col min="3082" max="3082" width="12.28515625" style="180" bestFit="1" customWidth="1"/>
    <col min="3083" max="3083" width="1.7109375" style="180" customWidth="1"/>
    <col min="3084" max="3084" width="12.28515625" style="180" bestFit="1" customWidth="1"/>
    <col min="3085" max="3085" width="1.7109375" style="180" customWidth="1"/>
    <col min="3086" max="3086" width="12.28515625" style="180" bestFit="1" customWidth="1"/>
    <col min="3087" max="3087" width="1.7109375" style="180" customWidth="1"/>
    <col min="3088" max="3088" width="12.28515625" style="180" bestFit="1" customWidth="1"/>
    <col min="3089" max="3089" width="1.7109375" style="180" customWidth="1"/>
    <col min="3090" max="3090" width="12.28515625" style="180" bestFit="1" customWidth="1"/>
    <col min="3091" max="3091" width="1.7109375" style="180" customWidth="1"/>
    <col min="3092" max="3328" width="9.140625" style="180"/>
    <col min="3329" max="3329" width="36.7109375" style="180" customWidth="1"/>
    <col min="3330" max="3330" width="12.7109375" style="180" customWidth="1"/>
    <col min="3331" max="3331" width="1.7109375" style="180" customWidth="1"/>
    <col min="3332" max="3332" width="11.28515625" style="180" bestFit="1" customWidth="1"/>
    <col min="3333" max="3333" width="1.7109375" style="180" customWidth="1"/>
    <col min="3334" max="3334" width="12.7109375" style="180" customWidth="1"/>
    <col min="3335" max="3335" width="1.7109375" style="180" customWidth="1"/>
    <col min="3336" max="3336" width="12.28515625" style="180" bestFit="1" customWidth="1"/>
    <col min="3337" max="3337" width="1.7109375" style="180" customWidth="1"/>
    <col min="3338" max="3338" width="12.28515625" style="180" bestFit="1" customWidth="1"/>
    <col min="3339" max="3339" width="1.7109375" style="180" customWidth="1"/>
    <col min="3340" max="3340" width="12.28515625" style="180" bestFit="1" customWidth="1"/>
    <col min="3341" max="3341" width="1.7109375" style="180" customWidth="1"/>
    <col min="3342" max="3342" width="12.28515625" style="180" bestFit="1" customWidth="1"/>
    <col min="3343" max="3343" width="1.7109375" style="180" customWidth="1"/>
    <col min="3344" max="3344" width="12.28515625" style="180" bestFit="1" customWidth="1"/>
    <col min="3345" max="3345" width="1.7109375" style="180" customWidth="1"/>
    <col min="3346" max="3346" width="12.28515625" style="180" bestFit="1" customWidth="1"/>
    <col min="3347" max="3347" width="1.7109375" style="180" customWidth="1"/>
    <col min="3348" max="3584" width="9.140625" style="180"/>
    <col min="3585" max="3585" width="36.7109375" style="180" customWidth="1"/>
    <col min="3586" max="3586" width="12.7109375" style="180" customWidth="1"/>
    <col min="3587" max="3587" width="1.7109375" style="180" customWidth="1"/>
    <col min="3588" max="3588" width="11.28515625" style="180" bestFit="1" customWidth="1"/>
    <col min="3589" max="3589" width="1.7109375" style="180" customWidth="1"/>
    <col min="3590" max="3590" width="12.7109375" style="180" customWidth="1"/>
    <col min="3591" max="3591" width="1.7109375" style="180" customWidth="1"/>
    <col min="3592" max="3592" width="12.28515625" style="180" bestFit="1" customWidth="1"/>
    <col min="3593" max="3593" width="1.7109375" style="180" customWidth="1"/>
    <col min="3594" max="3594" width="12.28515625" style="180" bestFit="1" customWidth="1"/>
    <col min="3595" max="3595" width="1.7109375" style="180" customWidth="1"/>
    <col min="3596" max="3596" width="12.28515625" style="180" bestFit="1" customWidth="1"/>
    <col min="3597" max="3597" width="1.7109375" style="180" customWidth="1"/>
    <col min="3598" max="3598" width="12.28515625" style="180" bestFit="1" customWidth="1"/>
    <col min="3599" max="3599" width="1.7109375" style="180" customWidth="1"/>
    <col min="3600" max="3600" width="12.28515625" style="180" bestFit="1" customWidth="1"/>
    <col min="3601" max="3601" width="1.7109375" style="180" customWidth="1"/>
    <col min="3602" max="3602" width="12.28515625" style="180" bestFit="1" customWidth="1"/>
    <col min="3603" max="3603" width="1.7109375" style="180" customWidth="1"/>
    <col min="3604" max="3840" width="9.140625" style="180"/>
    <col min="3841" max="3841" width="36.7109375" style="180" customWidth="1"/>
    <col min="3842" max="3842" width="12.7109375" style="180" customWidth="1"/>
    <col min="3843" max="3843" width="1.7109375" style="180" customWidth="1"/>
    <col min="3844" max="3844" width="11.28515625" style="180" bestFit="1" customWidth="1"/>
    <col min="3845" max="3845" width="1.7109375" style="180" customWidth="1"/>
    <col min="3846" max="3846" width="12.7109375" style="180" customWidth="1"/>
    <col min="3847" max="3847" width="1.7109375" style="180" customWidth="1"/>
    <col min="3848" max="3848" width="12.28515625" style="180" bestFit="1" customWidth="1"/>
    <col min="3849" max="3849" width="1.7109375" style="180" customWidth="1"/>
    <col min="3850" max="3850" width="12.28515625" style="180" bestFit="1" customWidth="1"/>
    <col min="3851" max="3851" width="1.7109375" style="180" customWidth="1"/>
    <col min="3852" max="3852" width="12.28515625" style="180" bestFit="1" customWidth="1"/>
    <col min="3853" max="3853" width="1.7109375" style="180" customWidth="1"/>
    <col min="3854" max="3854" width="12.28515625" style="180" bestFit="1" customWidth="1"/>
    <col min="3855" max="3855" width="1.7109375" style="180" customWidth="1"/>
    <col min="3856" max="3856" width="12.28515625" style="180" bestFit="1" customWidth="1"/>
    <col min="3857" max="3857" width="1.7109375" style="180" customWidth="1"/>
    <col min="3858" max="3858" width="12.28515625" style="180" bestFit="1" customWidth="1"/>
    <col min="3859" max="3859" width="1.7109375" style="180" customWidth="1"/>
    <col min="3860" max="4096" width="9.140625" style="180"/>
    <col min="4097" max="4097" width="36.7109375" style="180" customWidth="1"/>
    <col min="4098" max="4098" width="12.7109375" style="180" customWidth="1"/>
    <col min="4099" max="4099" width="1.7109375" style="180" customWidth="1"/>
    <col min="4100" max="4100" width="11.28515625" style="180" bestFit="1" customWidth="1"/>
    <col min="4101" max="4101" width="1.7109375" style="180" customWidth="1"/>
    <col min="4102" max="4102" width="12.7109375" style="180" customWidth="1"/>
    <col min="4103" max="4103" width="1.7109375" style="180" customWidth="1"/>
    <col min="4104" max="4104" width="12.28515625" style="180" bestFit="1" customWidth="1"/>
    <col min="4105" max="4105" width="1.7109375" style="180" customWidth="1"/>
    <col min="4106" max="4106" width="12.28515625" style="180" bestFit="1" customWidth="1"/>
    <col min="4107" max="4107" width="1.7109375" style="180" customWidth="1"/>
    <col min="4108" max="4108" width="12.28515625" style="180" bestFit="1" customWidth="1"/>
    <col min="4109" max="4109" width="1.7109375" style="180" customWidth="1"/>
    <col min="4110" max="4110" width="12.28515625" style="180" bestFit="1" customWidth="1"/>
    <col min="4111" max="4111" width="1.7109375" style="180" customWidth="1"/>
    <col min="4112" max="4112" width="12.28515625" style="180" bestFit="1" customWidth="1"/>
    <col min="4113" max="4113" width="1.7109375" style="180" customWidth="1"/>
    <col min="4114" max="4114" width="12.28515625" style="180" bestFit="1" customWidth="1"/>
    <col min="4115" max="4115" width="1.7109375" style="180" customWidth="1"/>
    <col min="4116" max="4352" width="9.140625" style="180"/>
    <col min="4353" max="4353" width="36.7109375" style="180" customWidth="1"/>
    <col min="4354" max="4354" width="12.7109375" style="180" customWidth="1"/>
    <col min="4355" max="4355" width="1.7109375" style="180" customWidth="1"/>
    <col min="4356" max="4356" width="11.28515625" style="180" bestFit="1" customWidth="1"/>
    <col min="4357" max="4357" width="1.7109375" style="180" customWidth="1"/>
    <col min="4358" max="4358" width="12.7109375" style="180" customWidth="1"/>
    <col min="4359" max="4359" width="1.7109375" style="180" customWidth="1"/>
    <col min="4360" max="4360" width="12.28515625" style="180" bestFit="1" customWidth="1"/>
    <col min="4361" max="4361" width="1.7109375" style="180" customWidth="1"/>
    <col min="4362" max="4362" width="12.28515625" style="180" bestFit="1" customWidth="1"/>
    <col min="4363" max="4363" width="1.7109375" style="180" customWidth="1"/>
    <col min="4364" max="4364" width="12.28515625" style="180" bestFit="1" customWidth="1"/>
    <col min="4365" max="4365" width="1.7109375" style="180" customWidth="1"/>
    <col min="4366" max="4366" width="12.28515625" style="180" bestFit="1" customWidth="1"/>
    <col min="4367" max="4367" width="1.7109375" style="180" customWidth="1"/>
    <col min="4368" max="4368" width="12.28515625" style="180" bestFit="1" customWidth="1"/>
    <col min="4369" max="4369" width="1.7109375" style="180" customWidth="1"/>
    <col min="4370" max="4370" width="12.28515625" style="180" bestFit="1" customWidth="1"/>
    <col min="4371" max="4371" width="1.7109375" style="180" customWidth="1"/>
    <col min="4372" max="4608" width="9.140625" style="180"/>
    <col min="4609" max="4609" width="36.7109375" style="180" customWidth="1"/>
    <col min="4610" max="4610" width="12.7109375" style="180" customWidth="1"/>
    <col min="4611" max="4611" width="1.7109375" style="180" customWidth="1"/>
    <col min="4612" max="4612" width="11.28515625" style="180" bestFit="1" customWidth="1"/>
    <col min="4613" max="4613" width="1.7109375" style="180" customWidth="1"/>
    <col min="4614" max="4614" width="12.7109375" style="180" customWidth="1"/>
    <col min="4615" max="4615" width="1.7109375" style="180" customWidth="1"/>
    <col min="4616" max="4616" width="12.28515625" style="180" bestFit="1" customWidth="1"/>
    <col min="4617" max="4617" width="1.7109375" style="180" customWidth="1"/>
    <col min="4618" max="4618" width="12.28515625" style="180" bestFit="1" customWidth="1"/>
    <col min="4619" max="4619" width="1.7109375" style="180" customWidth="1"/>
    <col min="4620" max="4620" width="12.28515625" style="180" bestFit="1" customWidth="1"/>
    <col min="4621" max="4621" width="1.7109375" style="180" customWidth="1"/>
    <col min="4622" max="4622" width="12.28515625" style="180" bestFit="1" customWidth="1"/>
    <col min="4623" max="4623" width="1.7109375" style="180" customWidth="1"/>
    <col min="4624" max="4624" width="12.28515625" style="180" bestFit="1" customWidth="1"/>
    <col min="4625" max="4625" width="1.7109375" style="180" customWidth="1"/>
    <col min="4626" max="4626" width="12.28515625" style="180" bestFit="1" customWidth="1"/>
    <col min="4627" max="4627" width="1.7109375" style="180" customWidth="1"/>
    <col min="4628" max="4864" width="9.140625" style="180"/>
    <col min="4865" max="4865" width="36.7109375" style="180" customWidth="1"/>
    <col min="4866" max="4866" width="12.7109375" style="180" customWidth="1"/>
    <col min="4867" max="4867" width="1.7109375" style="180" customWidth="1"/>
    <col min="4868" max="4868" width="11.28515625" style="180" bestFit="1" customWidth="1"/>
    <col min="4869" max="4869" width="1.7109375" style="180" customWidth="1"/>
    <col min="4870" max="4870" width="12.7109375" style="180" customWidth="1"/>
    <col min="4871" max="4871" width="1.7109375" style="180" customWidth="1"/>
    <col min="4872" max="4872" width="12.28515625" style="180" bestFit="1" customWidth="1"/>
    <col min="4873" max="4873" width="1.7109375" style="180" customWidth="1"/>
    <col min="4874" max="4874" width="12.28515625" style="180" bestFit="1" customWidth="1"/>
    <col min="4875" max="4875" width="1.7109375" style="180" customWidth="1"/>
    <col min="4876" max="4876" width="12.28515625" style="180" bestFit="1" customWidth="1"/>
    <col min="4877" max="4877" width="1.7109375" style="180" customWidth="1"/>
    <col min="4878" max="4878" width="12.28515625" style="180" bestFit="1" customWidth="1"/>
    <col min="4879" max="4879" width="1.7109375" style="180" customWidth="1"/>
    <col min="4880" max="4880" width="12.28515625" style="180" bestFit="1" customWidth="1"/>
    <col min="4881" max="4881" width="1.7109375" style="180" customWidth="1"/>
    <col min="4882" max="4882" width="12.28515625" style="180" bestFit="1" customWidth="1"/>
    <col min="4883" max="4883" width="1.7109375" style="180" customWidth="1"/>
    <col min="4884" max="5120" width="9.140625" style="180"/>
    <col min="5121" max="5121" width="36.7109375" style="180" customWidth="1"/>
    <col min="5122" max="5122" width="12.7109375" style="180" customWidth="1"/>
    <col min="5123" max="5123" width="1.7109375" style="180" customWidth="1"/>
    <col min="5124" max="5124" width="11.28515625" style="180" bestFit="1" customWidth="1"/>
    <col min="5125" max="5125" width="1.7109375" style="180" customWidth="1"/>
    <col min="5126" max="5126" width="12.7109375" style="180" customWidth="1"/>
    <col min="5127" max="5127" width="1.7109375" style="180" customWidth="1"/>
    <col min="5128" max="5128" width="12.28515625" style="180" bestFit="1" customWidth="1"/>
    <col min="5129" max="5129" width="1.7109375" style="180" customWidth="1"/>
    <col min="5130" max="5130" width="12.28515625" style="180" bestFit="1" customWidth="1"/>
    <col min="5131" max="5131" width="1.7109375" style="180" customWidth="1"/>
    <col min="5132" max="5132" width="12.28515625" style="180" bestFit="1" customWidth="1"/>
    <col min="5133" max="5133" width="1.7109375" style="180" customWidth="1"/>
    <col min="5134" max="5134" width="12.28515625" style="180" bestFit="1" customWidth="1"/>
    <col min="5135" max="5135" width="1.7109375" style="180" customWidth="1"/>
    <col min="5136" max="5136" width="12.28515625" style="180" bestFit="1" customWidth="1"/>
    <col min="5137" max="5137" width="1.7109375" style="180" customWidth="1"/>
    <col min="5138" max="5138" width="12.28515625" style="180" bestFit="1" customWidth="1"/>
    <col min="5139" max="5139" width="1.7109375" style="180" customWidth="1"/>
    <col min="5140" max="5376" width="9.140625" style="180"/>
    <col min="5377" max="5377" width="36.7109375" style="180" customWidth="1"/>
    <col min="5378" max="5378" width="12.7109375" style="180" customWidth="1"/>
    <col min="5379" max="5379" width="1.7109375" style="180" customWidth="1"/>
    <col min="5380" max="5380" width="11.28515625" style="180" bestFit="1" customWidth="1"/>
    <col min="5381" max="5381" width="1.7109375" style="180" customWidth="1"/>
    <col min="5382" max="5382" width="12.7109375" style="180" customWidth="1"/>
    <col min="5383" max="5383" width="1.7109375" style="180" customWidth="1"/>
    <col min="5384" max="5384" width="12.28515625" style="180" bestFit="1" customWidth="1"/>
    <col min="5385" max="5385" width="1.7109375" style="180" customWidth="1"/>
    <col min="5386" max="5386" width="12.28515625" style="180" bestFit="1" customWidth="1"/>
    <col min="5387" max="5387" width="1.7109375" style="180" customWidth="1"/>
    <col min="5388" max="5388" width="12.28515625" style="180" bestFit="1" customWidth="1"/>
    <col min="5389" max="5389" width="1.7109375" style="180" customWidth="1"/>
    <col min="5390" max="5390" width="12.28515625" style="180" bestFit="1" customWidth="1"/>
    <col min="5391" max="5391" width="1.7109375" style="180" customWidth="1"/>
    <col min="5392" max="5392" width="12.28515625" style="180" bestFit="1" customWidth="1"/>
    <col min="5393" max="5393" width="1.7109375" style="180" customWidth="1"/>
    <col min="5394" max="5394" width="12.28515625" style="180" bestFit="1" customWidth="1"/>
    <col min="5395" max="5395" width="1.7109375" style="180" customWidth="1"/>
    <col min="5396" max="5632" width="9.140625" style="180"/>
    <col min="5633" max="5633" width="36.7109375" style="180" customWidth="1"/>
    <col min="5634" max="5634" width="12.7109375" style="180" customWidth="1"/>
    <col min="5635" max="5635" width="1.7109375" style="180" customWidth="1"/>
    <col min="5636" max="5636" width="11.28515625" style="180" bestFit="1" customWidth="1"/>
    <col min="5637" max="5637" width="1.7109375" style="180" customWidth="1"/>
    <col min="5638" max="5638" width="12.7109375" style="180" customWidth="1"/>
    <col min="5639" max="5639" width="1.7109375" style="180" customWidth="1"/>
    <col min="5640" max="5640" width="12.28515625" style="180" bestFit="1" customWidth="1"/>
    <col min="5641" max="5641" width="1.7109375" style="180" customWidth="1"/>
    <col min="5642" max="5642" width="12.28515625" style="180" bestFit="1" customWidth="1"/>
    <col min="5643" max="5643" width="1.7109375" style="180" customWidth="1"/>
    <col min="5644" max="5644" width="12.28515625" style="180" bestFit="1" customWidth="1"/>
    <col min="5645" max="5645" width="1.7109375" style="180" customWidth="1"/>
    <col min="5646" max="5646" width="12.28515625" style="180" bestFit="1" customWidth="1"/>
    <col min="5647" max="5647" width="1.7109375" style="180" customWidth="1"/>
    <col min="5648" max="5648" width="12.28515625" style="180" bestFit="1" customWidth="1"/>
    <col min="5649" max="5649" width="1.7109375" style="180" customWidth="1"/>
    <col min="5650" max="5650" width="12.28515625" style="180" bestFit="1" customWidth="1"/>
    <col min="5651" max="5651" width="1.7109375" style="180" customWidth="1"/>
    <col min="5652" max="5888" width="9.140625" style="180"/>
    <col min="5889" max="5889" width="36.7109375" style="180" customWidth="1"/>
    <col min="5890" max="5890" width="12.7109375" style="180" customWidth="1"/>
    <col min="5891" max="5891" width="1.7109375" style="180" customWidth="1"/>
    <col min="5892" max="5892" width="11.28515625" style="180" bestFit="1" customWidth="1"/>
    <col min="5893" max="5893" width="1.7109375" style="180" customWidth="1"/>
    <col min="5894" max="5894" width="12.7109375" style="180" customWidth="1"/>
    <col min="5895" max="5895" width="1.7109375" style="180" customWidth="1"/>
    <col min="5896" max="5896" width="12.28515625" style="180" bestFit="1" customWidth="1"/>
    <col min="5897" max="5897" width="1.7109375" style="180" customWidth="1"/>
    <col min="5898" max="5898" width="12.28515625" style="180" bestFit="1" customWidth="1"/>
    <col min="5899" max="5899" width="1.7109375" style="180" customWidth="1"/>
    <col min="5900" max="5900" width="12.28515625" style="180" bestFit="1" customWidth="1"/>
    <col min="5901" max="5901" width="1.7109375" style="180" customWidth="1"/>
    <col min="5902" max="5902" width="12.28515625" style="180" bestFit="1" customWidth="1"/>
    <col min="5903" max="5903" width="1.7109375" style="180" customWidth="1"/>
    <col min="5904" max="5904" width="12.28515625" style="180" bestFit="1" customWidth="1"/>
    <col min="5905" max="5905" width="1.7109375" style="180" customWidth="1"/>
    <col min="5906" max="5906" width="12.28515625" style="180" bestFit="1" customWidth="1"/>
    <col min="5907" max="5907" width="1.7109375" style="180" customWidth="1"/>
    <col min="5908" max="6144" width="9.140625" style="180"/>
    <col min="6145" max="6145" width="36.7109375" style="180" customWidth="1"/>
    <col min="6146" max="6146" width="12.7109375" style="180" customWidth="1"/>
    <col min="6147" max="6147" width="1.7109375" style="180" customWidth="1"/>
    <col min="6148" max="6148" width="11.28515625" style="180" bestFit="1" customWidth="1"/>
    <col min="6149" max="6149" width="1.7109375" style="180" customWidth="1"/>
    <col min="6150" max="6150" width="12.7109375" style="180" customWidth="1"/>
    <col min="6151" max="6151" width="1.7109375" style="180" customWidth="1"/>
    <col min="6152" max="6152" width="12.28515625" style="180" bestFit="1" customWidth="1"/>
    <col min="6153" max="6153" width="1.7109375" style="180" customWidth="1"/>
    <col min="6154" max="6154" width="12.28515625" style="180" bestFit="1" customWidth="1"/>
    <col min="6155" max="6155" width="1.7109375" style="180" customWidth="1"/>
    <col min="6156" max="6156" width="12.28515625" style="180" bestFit="1" customWidth="1"/>
    <col min="6157" max="6157" width="1.7109375" style="180" customWidth="1"/>
    <col min="6158" max="6158" width="12.28515625" style="180" bestFit="1" customWidth="1"/>
    <col min="6159" max="6159" width="1.7109375" style="180" customWidth="1"/>
    <col min="6160" max="6160" width="12.28515625" style="180" bestFit="1" customWidth="1"/>
    <col min="6161" max="6161" width="1.7109375" style="180" customWidth="1"/>
    <col min="6162" max="6162" width="12.28515625" style="180" bestFit="1" customWidth="1"/>
    <col min="6163" max="6163" width="1.7109375" style="180" customWidth="1"/>
    <col min="6164" max="6400" width="9.140625" style="180"/>
    <col min="6401" max="6401" width="36.7109375" style="180" customWidth="1"/>
    <col min="6402" max="6402" width="12.7109375" style="180" customWidth="1"/>
    <col min="6403" max="6403" width="1.7109375" style="180" customWidth="1"/>
    <col min="6404" max="6404" width="11.28515625" style="180" bestFit="1" customWidth="1"/>
    <col min="6405" max="6405" width="1.7109375" style="180" customWidth="1"/>
    <col min="6406" max="6406" width="12.7109375" style="180" customWidth="1"/>
    <col min="6407" max="6407" width="1.7109375" style="180" customWidth="1"/>
    <col min="6408" max="6408" width="12.28515625" style="180" bestFit="1" customWidth="1"/>
    <col min="6409" max="6409" width="1.7109375" style="180" customWidth="1"/>
    <col min="6410" max="6410" width="12.28515625" style="180" bestFit="1" customWidth="1"/>
    <col min="6411" max="6411" width="1.7109375" style="180" customWidth="1"/>
    <col min="6412" max="6412" width="12.28515625" style="180" bestFit="1" customWidth="1"/>
    <col min="6413" max="6413" width="1.7109375" style="180" customWidth="1"/>
    <col min="6414" max="6414" width="12.28515625" style="180" bestFit="1" customWidth="1"/>
    <col min="6415" max="6415" width="1.7109375" style="180" customWidth="1"/>
    <col min="6416" max="6416" width="12.28515625" style="180" bestFit="1" customWidth="1"/>
    <col min="6417" max="6417" width="1.7109375" style="180" customWidth="1"/>
    <col min="6418" max="6418" width="12.28515625" style="180" bestFit="1" customWidth="1"/>
    <col min="6419" max="6419" width="1.7109375" style="180" customWidth="1"/>
    <col min="6420" max="6656" width="9.140625" style="180"/>
    <col min="6657" max="6657" width="36.7109375" style="180" customWidth="1"/>
    <col min="6658" max="6658" width="12.7109375" style="180" customWidth="1"/>
    <col min="6659" max="6659" width="1.7109375" style="180" customWidth="1"/>
    <col min="6660" max="6660" width="11.28515625" style="180" bestFit="1" customWidth="1"/>
    <col min="6661" max="6661" width="1.7109375" style="180" customWidth="1"/>
    <col min="6662" max="6662" width="12.7109375" style="180" customWidth="1"/>
    <col min="6663" max="6663" width="1.7109375" style="180" customWidth="1"/>
    <col min="6664" max="6664" width="12.28515625" style="180" bestFit="1" customWidth="1"/>
    <col min="6665" max="6665" width="1.7109375" style="180" customWidth="1"/>
    <col min="6666" max="6666" width="12.28515625" style="180" bestFit="1" customWidth="1"/>
    <col min="6667" max="6667" width="1.7109375" style="180" customWidth="1"/>
    <col min="6668" max="6668" width="12.28515625" style="180" bestFit="1" customWidth="1"/>
    <col min="6669" max="6669" width="1.7109375" style="180" customWidth="1"/>
    <col min="6670" max="6670" width="12.28515625" style="180" bestFit="1" customWidth="1"/>
    <col min="6671" max="6671" width="1.7109375" style="180" customWidth="1"/>
    <col min="6672" max="6672" width="12.28515625" style="180" bestFit="1" customWidth="1"/>
    <col min="6673" max="6673" width="1.7109375" style="180" customWidth="1"/>
    <col min="6674" max="6674" width="12.28515625" style="180" bestFit="1" customWidth="1"/>
    <col min="6675" max="6675" width="1.7109375" style="180" customWidth="1"/>
    <col min="6676" max="6912" width="9.140625" style="180"/>
    <col min="6913" max="6913" width="36.7109375" style="180" customWidth="1"/>
    <col min="6914" max="6914" width="12.7109375" style="180" customWidth="1"/>
    <col min="6915" max="6915" width="1.7109375" style="180" customWidth="1"/>
    <col min="6916" max="6916" width="11.28515625" style="180" bestFit="1" customWidth="1"/>
    <col min="6917" max="6917" width="1.7109375" style="180" customWidth="1"/>
    <col min="6918" max="6918" width="12.7109375" style="180" customWidth="1"/>
    <col min="6919" max="6919" width="1.7109375" style="180" customWidth="1"/>
    <col min="6920" max="6920" width="12.28515625" style="180" bestFit="1" customWidth="1"/>
    <col min="6921" max="6921" width="1.7109375" style="180" customWidth="1"/>
    <col min="6922" max="6922" width="12.28515625" style="180" bestFit="1" customWidth="1"/>
    <col min="6923" max="6923" width="1.7109375" style="180" customWidth="1"/>
    <col min="6924" max="6924" width="12.28515625" style="180" bestFit="1" customWidth="1"/>
    <col min="6925" max="6925" width="1.7109375" style="180" customWidth="1"/>
    <col min="6926" max="6926" width="12.28515625" style="180" bestFit="1" customWidth="1"/>
    <col min="6927" max="6927" width="1.7109375" style="180" customWidth="1"/>
    <col min="6928" max="6928" width="12.28515625" style="180" bestFit="1" customWidth="1"/>
    <col min="6929" max="6929" width="1.7109375" style="180" customWidth="1"/>
    <col min="6930" max="6930" width="12.28515625" style="180" bestFit="1" customWidth="1"/>
    <col min="6931" max="6931" width="1.7109375" style="180" customWidth="1"/>
    <col min="6932" max="7168" width="9.140625" style="180"/>
    <col min="7169" max="7169" width="36.7109375" style="180" customWidth="1"/>
    <col min="7170" max="7170" width="12.7109375" style="180" customWidth="1"/>
    <col min="7171" max="7171" width="1.7109375" style="180" customWidth="1"/>
    <col min="7172" max="7172" width="11.28515625" style="180" bestFit="1" customWidth="1"/>
    <col min="7173" max="7173" width="1.7109375" style="180" customWidth="1"/>
    <col min="7174" max="7174" width="12.7109375" style="180" customWidth="1"/>
    <col min="7175" max="7175" width="1.7109375" style="180" customWidth="1"/>
    <col min="7176" max="7176" width="12.28515625" style="180" bestFit="1" customWidth="1"/>
    <col min="7177" max="7177" width="1.7109375" style="180" customWidth="1"/>
    <col min="7178" max="7178" width="12.28515625" style="180" bestFit="1" customWidth="1"/>
    <col min="7179" max="7179" width="1.7109375" style="180" customWidth="1"/>
    <col min="7180" max="7180" width="12.28515625" style="180" bestFit="1" customWidth="1"/>
    <col min="7181" max="7181" width="1.7109375" style="180" customWidth="1"/>
    <col min="7182" max="7182" width="12.28515625" style="180" bestFit="1" customWidth="1"/>
    <col min="7183" max="7183" width="1.7109375" style="180" customWidth="1"/>
    <col min="7184" max="7184" width="12.28515625" style="180" bestFit="1" customWidth="1"/>
    <col min="7185" max="7185" width="1.7109375" style="180" customWidth="1"/>
    <col min="7186" max="7186" width="12.28515625" style="180" bestFit="1" customWidth="1"/>
    <col min="7187" max="7187" width="1.7109375" style="180" customWidth="1"/>
    <col min="7188" max="7424" width="9.140625" style="180"/>
    <col min="7425" max="7425" width="36.7109375" style="180" customWidth="1"/>
    <col min="7426" max="7426" width="12.7109375" style="180" customWidth="1"/>
    <col min="7427" max="7427" width="1.7109375" style="180" customWidth="1"/>
    <col min="7428" max="7428" width="11.28515625" style="180" bestFit="1" customWidth="1"/>
    <col min="7429" max="7429" width="1.7109375" style="180" customWidth="1"/>
    <col min="7430" max="7430" width="12.7109375" style="180" customWidth="1"/>
    <col min="7431" max="7431" width="1.7109375" style="180" customWidth="1"/>
    <col min="7432" max="7432" width="12.28515625" style="180" bestFit="1" customWidth="1"/>
    <col min="7433" max="7433" width="1.7109375" style="180" customWidth="1"/>
    <col min="7434" max="7434" width="12.28515625" style="180" bestFit="1" customWidth="1"/>
    <col min="7435" max="7435" width="1.7109375" style="180" customWidth="1"/>
    <col min="7436" max="7436" width="12.28515625" style="180" bestFit="1" customWidth="1"/>
    <col min="7437" max="7437" width="1.7109375" style="180" customWidth="1"/>
    <col min="7438" max="7438" width="12.28515625" style="180" bestFit="1" customWidth="1"/>
    <col min="7439" max="7439" width="1.7109375" style="180" customWidth="1"/>
    <col min="7440" max="7440" width="12.28515625" style="180" bestFit="1" customWidth="1"/>
    <col min="7441" max="7441" width="1.7109375" style="180" customWidth="1"/>
    <col min="7442" max="7442" width="12.28515625" style="180" bestFit="1" customWidth="1"/>
    <col min="7443" max="7443" width="1.7109375" style="180" customWidth="1"/>
    <col min="7444" max="7680" width="9.140625" style="180"/>
    <col min="7681" max="7681" width="36.7109375" style="180" customWidth="1"/>
    <col min="7682" max="7682" width="12.7109375" style="180" customWidth="1"/>
    <col min="7683" max="7683" width="1.7109375" style="180" customWidth="1"/>
    <col min="7684" max="7684" width="11.28515625" style="180" bestFit="1" customWidth="1"/>
    <col min="7685" max="7685" width="1.7109375" style="180" customWidth="1"/>
    <col min="7686" max="7686" width="12.7109375" style="180" customWidth="1"/>
    <col min="7687" max="7687" width="1.7109375" style="180" customWidth="1"/>
    <col min="7688" max="7688" width="12.28515625" style="180" bestFit="1" customWidth="1"/>
    <col min="7689" max="7689" width="1.7109375" style="180" customWidth="1"/>
    <col min="7690" max="7690" width="12.28515625" style="180" bestFit="1" customWidth="1"/>
    <col min="7691" max="7691" width="1.7109375" style="180" customWidth="1"/>
    <col min="7692" max="7692" width="12.28515625" style="180" bestFit="1" customWidth="1"/>
    <col min="7693" max="7693" width="1.7109375" style="180" customWidth="1"/>
    <col min="7694" max="7694" width="12.28515625" style="180" bestFit="1" customWidth="1"/>
    <col min="7695" max="7695" width="1.7109375" style="180" customWidth="1"/>
    <col min="7696" max="7696" width="12.28515625" style="180" bestFit="1" customWidth="1"/>
    <col min="7697" max="7697" width="1.7109375" style="180" customWidth="1"/>
    <col min="7698" max="7698" width="12.28515625" style="180" bestFit="1" customWidth="1"/>
    <col min="7699" max="7699" width="1.7109375" style="180" customWidth="1"/>
    <col min="7700" max="7936" width="9.140625" style="180"/>
    <col min="7937" max="7937" width="36.7109375" style="180" customWidth="1"/>
    <col min="7938" max="7938" width="12.7109375" style="180" customWidth="1"/>
    <col min="7939" max="7939" width="1.7109375" style="180" customWidth="1"/>
    <col min="7940" max="7940" width="11.28515625" style="180" bestFit="1" customWidth="1"/>
    <col min="7941" max="7941" width="1.7109375" style="180" customWidth="1"/>
    <col min="7942" max="7942" width="12.7109375" style="180" customWidth="1"/>
    <col min="7943" max="7943" width="1.7109375" style="180" customWidth="1"/>
    <col min="7944" max="7944" width="12.28515625" style="180" bestFit="1" customWidth="1"/>
    <col min="7945" max="7945" width="1.7109375" style="180" customWidth="1"/>
    <col min="7946" max="7946" width="12.28515625" style="180" bestFit="1" customWidth="1"/>
    <col min="7947" max="7947" width="1.7109375" style="180" customWidth="1"/>
    <col min="7948" max="7948" width="12.28515625" style="180" bestFit="1" customWidth="1"/>
    <col min="7949" max="7949" width="1.7109375" style="180" customWidth="1"/>
    <col min="7950" max="7950" width="12.28515625" style="180" bestFit="1" customWidth="1"/>
    <col min="7951" max="7951" width="1.7109375" style="180" customWidth="1"/>
    <col min="7952" max="7952" width="12.28515625" style="180" bestFit="1" customWidth="1"/>
    <col min="7953" max="7953" width="1.7109375" style="180" customWidth="1"/>
    <col min="7954" max="7954" width="12.28515625" style="180" bestFit="1" customWidth="1"/>
    <col min="7955" max="7955" width="1.7109375" style="180" customWidth="1"/>
    <col min="7956" max="8192" width="9.140625" style="180"/>
    <col min="8193" max="8193" width="36.7109375" style="180" customWidth="1"/>
    <col min="8194" max="8194" width="12.7109375" style="180" customWidth="1"/>
    <col min="8195" max="8195" width="1.7109375" style="180" customWidth="1"/>
    <col min="8196" max="8196" width="11.28515625" style="180" bestFit="1" customWidth="1"/>
    <col min="8197" max="8197" width="1.7109375" style="180" customWidth="1"/>
    <col min="8198" max="8198" width="12.7109375" style="180" customWidth="1"/>
    <col min="8199" max="8199" width="1.7109375" style="180" customWidth="1"/>
    <col min="8200" max="8200" width="12.28515625" style="180" bestFit="1" customWidth="1"/>
    <col min="8201" max="8201" width="1.7109375" style="180" customWidth="1"/>
    <col min="8202" max="8202" width="12.28515625" style="180" bestFit="1" customWidth="1"/>
    <col min="8203" max="8203" width="1.7109375" style="180" customWidth="1"/>
    <col min="8204" max="8204" width="12.28515625" style="180" bestFit="1" customWidth="1"/>
    <col min="8205" max="8205" width="1.7109375" style="180" customWidth="1"/>
    <col min="8206" max="8206" width="12.28515625" style="180" bestFit="1" customWidth="1"/>
    <col min="8207" max="8207" width="1.7109375" style="180" customWidth="1"/>
    <col min="8208" max="8208" width="12.28515625" style="180" bestFit="1" customWidth="1"/>
    <col min="8209" max="8209" width="1.7109375" style="180" customWidth="1"/>
    <col min="8210" max="8210" width="12.28515625" style="180" bestFit="1" customWidth="1"/>
    <col min="8211" max="8211" width="1.7109375" style="180" customWidth="1"/>
    <col min="8212" max="8448" width="9.140625" style="180"/>
    <col min="8449" max="8449" width="36.7109375" style="180" customWidth="1"/>
    <col min="8450" max="8450" width="12.7109375" style="180" customWidth="1"/>
    <col min="8451" max="8451" width="1.7109375" style="180" customWidth="1"/>
    <col min="8452" max="8452" width="11.28515625" style="180" bestFit="1" customWidth="1"/>
    <col min="8453" max="8453" width="1.7109375" style="180" customWidth="1"/>
    <col min="8454" max="8454" width="12.7109375" style="180" customWidth="1"/>
    <col min="8455" max="8455" width="1.7109375" style="180" customWidth="1"/>
    <col min="8456" max="8456" width="12.28515625" style="180" bestFit="1" customWidth="1"/>
    <col min="8457" max="8457" width="1.7109375" style="180" customWidth="1"/>
    <col min="8458" max="8458" width="12.28515625" style="180" bestFit="1" customWidth="1"/>
    <col min="8459" max="8459" width="1.7109375" style="180" customWidth="1"/>
    <col min="8460" max="8460" width="12.28515625" style="180" bestFit="1" customWidth="1"/>
    <col min="8461" max="8461" width="1.7109375" style="180" customWidth="1"/>
    <col min="8462" max="8462" width="12.28515625" style="180" bestFit="1" customWidth="1"/>
    <col min="8463" max="8463" width="1.7109375" style="180" customWidth="1"/>
    <col min="8464" max="8464" width="12.28515625" style="180" bestFit="1" customWidth="1"/>
    <col min="8465" max="8465" width="1.7109375" style="180" customWidth="1"/>
    <col min="8466" max="8466" width="12.28515625" style="180" bestFit="1" customWidth="1"/>
    <col min="8467" max="8467" width="1.7109375" style="180" customWidth="1"/>
    <col min="8468" max="8704" width="9.140625" style="180"/>
    <col min="8705" max="8705" width="36.7109375" style="180" customWidth="1"/>
    <col min="8706" max="8706" width="12.7109375" style="180" customWidth="1"/>
    <col min="8707" max="8707" width="1.7109375" style="180" customWidth="1"/>
    <col min="8708" max="8708" width="11.28515625" style="180" bestFit="1" customWidth="1"/>
    <col min="8709" max="8709" width="1.7109375" style="180" customWidth="1"/>
    <col min="8710" max="8710" width="12.7109375" style="180" customWidth="1"/>
    <col min="8711" max="8711" width="1.7109375" style="180" customWidth="1"/>
    <col min="8712" max="8712" width="12.28515625" style="180" bestFit="1" customWidth="1"/>
    <col min="8713" max="8713" width="1.7109375" style="180" customWidth="1"/>
    <col min="8714" max="8714" width="12.28515625" style="180" bestFit="1" customWidth="1"/>
    <col min="8715" max="8715" width="1.7109375" style="180" customWidth="1"/>
    <col min="8716" max="8716" width="12.28515625" style="180" bestFit="1" customWidth="1"/>
    <col min="8717" max="8717" width="1.7109375" style="180" customWidth="1"/>
    <col min="8718" max="8718" width="12.28515625" style="180" bestFit="1" customWidth="1"/>
    <col min="8719" max="8719" width="1.7109375" style="180" customWidth="1"/>
    <col min="8720" max="8720" width="12.28515625" style="180" bestFit="1" customWidth="1"/>
    <col min="8721" max="8721" width="1.7109375" style="180" customWidth="1"/>
    <col min="8722" max="8722" width="12.28515625" style="180" bestFit="1" customWidth="1"/>
    <col min="8723" max="8723" width="1.7109375" style="180" customWidth="1"/>
    <col min="8724" max="8960" width="9.140625" style="180"/>
    <col min="8961" max="8961" width="36.7109375" style="180" customWidth="1"/>
    <col min="8962" max="8962" width="12.7109375" style="180" customWidth="1"/>
    <col min="8963" max="8963" width="1.7109375" style="180" customWidth="1"/>
    <col min="8964" max="8964" width="11.28515625" style="180" bestFit="1" customWidth="1"/>
    <col min="8965" max="8965" width="1.7109375" style="180" customWidth="1"/>
    <col min="8966" max="8966" width="12.7109375" style="180" customWidth="1"/>
    <col min="8967" max="8967" width="1.7109375" style="180" customWidth="1"/>
    <col min="8968" max="8968" width="12.28515625" style="180" bestFit="1" customWidth="1"/>
    <col min="8969" max="8969" width="1.7109375" style="180" customWidth="1"/>
    <col min="8970" max="8970" width="12.28515625" style="180" bestFit="1" customWidth="1"/>
    <col min="8971" max="8971" width="1.7109375" style="180" customWidth="1"/>
    <col min="8972" max="8972" width="12.28515625" style="180" bestFit="1" customWidth="1"/>
    <col min="8973" max="8973" width="1.7109375" style="180" customWidth="1"/>
    <col min="8974" max="8974" width="12.28515625" style="180" bestFit="1" customWidth="1"/>
    <col min="8975" max="8975" width="1.7109375" style="180" customWidth="1"/>
    <col min="8976" max="8976" width="12.28515625" style="180" bestFit="1" customWidth="1"/>
    <col min="8977" max="8977" width="1.7109375" style="180" customWidth="1"/>
    <col min="8978" max="8978" width="12.28515625" style="180" bestFit="1" customWidth="1"/>
    <col min="8979" max="8979" width="1.7109375" style="180" customWidth="1"/>
    <col min="8980" max="9216" width="9.140625" style="180"/>
    <col min="9217" max="9217" width="36.7109375" style="180" customWidth="1"/>
    <col min="9218" max="9218" width="12.7109375" style="180" customWidth="1"/>
    <col min="9219" max="9219" width="1.7109375" style="180" customWidth="1"/>
    <col min="9220" max="9220" width="11.28515625" style="180" bestFit="1" customWidth="1"/>
    <col min="9221" max="9221" width="1.7109375" style="180" customWidth="1"/>
    <col min="9222" max="9222" width="12.7109375" style="180" customWidth="1"/>
    <col min="9223" max="9223" width="1.7109375" style="180" customWidth="1"/>
    <col min="9224" max="9224" width="12.28515625" style="180" bestFit="1" customWidth="1"/>
    <col min="9225" max="9225" width="1.7109375" style="180" customWidth="1"/>
    <col min="9226" max="9226" width="12.28515625" style="180" bestFit="1" customWidth="1"/>
    <col min="9227" max="9227" width="1.7109375" style="180" customWidth="1"/>
    <col min="9228" max="9228" width="12.28515625" style="180" bestFit="1" customWidth="1"/>
    <col min="9229" max="9229" width="1.7109375" style="180" customWidth="1"/>
    <col min="9230" max="9230" width="12.28515625" style="180" bestFit="1" customWidth="1"/>
    <col min="9231" max="9231" width="1.7109375" style="180" customWidth="1"/>
    <col min="9232" max="9232" width="12.28515625" style="180" bestFit="1" customWidth="1"/>
    <col min="9233" max="9233" width="1.7109375" style="180" customWidth="1"/>
    <col min="9234" max="9234" width="12.28515625" style="180" bestFit="1" customWidth="1"/>
    <col min="9235" max="9235" width="1.7109375" style="180" customWidth="1"/>
    <col min="9236" max="9472" width="9.140625" style="180"/>
    <col min="9473" max="9473" width="36.7109375" style="180" customWidth="1"/>
    <col min="9474" max="9474" width="12.7109375" style="180" customWidth="1"/>
    <col min="9475" max="9475" width="1.7109375" style="180" customWidth="1"/>
    <col min="9476" max="9476" width="11.28515625" style="180" bestFit="1" customWidth="1"/>
    <col min="9477" max="9477" width="1.7109375" style="180" customWidth="1"/>
    <col min="9478" max="9478" width="12.7109375" style="180" customWidth="1"/>
    <col min="9479" max="9479" width="1.7109375" style="180" customWidth="1"/>
    <col min="9480" max="9480" width="12.28515625" style="180" bestFit="1" customWidth="1"/>
    <col min="9481" max="9481" width="1.7109375" style="180" customWidth="1"/>
    <col min="9482" max="9482" width="12.28515625" style="180" bestFit="1" customWidth="1"/>
    <col min="9483" max="9483" width="1.7109375" style="180" customWidth="1"/>
    <col min="9484" max="9484" width="12.28515625" style="180" bestFit="1" customWidth="1"/>
    <col min="9485" max="9485" width="1.7109375" style="180" customWidth="1"/>
    <col min="9486" max="9486" width="12.28515625" style="180" bestFit="1" customWidth="1"/>
    <col min="9487" max="9487" width="1.7109375" style="180" customWidth="1"/>
    <col min="9488" max="9488" width="12.28515625" style="180" bestFit="1" customWidth="1"/>
    <col min="9489" max="9489" width="1.7109375" style="180" customWidth="1"/>
    <col min="9490" max="9490" width="12.28515625" style="180" bestFit="1" customWidth="1"/>
    <col min="9491" max="9491" width="1.7109375" style="180" customWidth="1"/>
    <col min="9492" max="9728" width="9.140625" style="180"/>
    <col min="9729" max="9729" width="36.7109375" style="180" customWidth="1"/>
    <col min="9730" max="9730" width="12.7109375" style="180" customWidth="1"/>
    <col min="9731" max="9731" width="1.7109375" style="180" customWidth="1"/>
    <col min="9732" max="9732" width="11.28515625" style="180" bestFit="1" customWidth="1"/>
    <col min="9733" max="9733" width="1.7109375" style="180" customWidth="1"/>
    <col min="9734" max="9734" width="12.7109375" style="180" customWidth="1"/>
    <col min="9735" max="9735" width="1.7109375" style="180" customWidth="1"/>
    <col min="9736" max="9736" width="12.28515625" style="180" bestFit="1" customWidth="1"/>
    <col min="9737" max="9737" width="1.7109375" style="180" customWidth="1"/>
    <col min="9738" max="9738" width="12.28515625" style="180" bestFit="1" customWidth="1"/>
    <col min="9739" max="9739" width="1.7109375" style="180" customWidth="1"/>
    <col min="9740" max="9740" width="12.28515625" style="180" bestFit="1" customWidth="1"/>
    <col min="9741" max="9741" width="1.7109375" style="180" customWidth="1"/>
    <col min="9742" max="9742" width="12.28515625" style="180" bestFit="1" customWidth="1"/>
    <col min="9743" max="9743" width="1.7109375" style="180" customWidth="1"/>
    <col min="9744" max="9744" width="12.28515625" style="180" bestFit="1" customWidth="1"/>
    <col min="9745" max="9745" width="1.7109375" style="180" customWidth="1"/>
    <col min="9746" max="9746" width="12.28515625" style="180" bestFit="1" customWidth="1"/>
    <col min="9747" max="9747" width="1.7109375" style="180" customWidth="1"/>
    <col min="9748" max="9984" width="9.140625" style="180"/>
    <col min="9985" max="9985" width="36.7109375" style="180" customWidth="1"/>
    <col min="9986" max="9986" width="12.7109375" style="180" customWidth="1"/>
    <col min="9987" max="9987" width="1.7109375" style="180" customWidth="1"/>
    <col min="9988" max="9988" width="11.28515625" style="180" bestFit="1" customWidth="1"/>
    <col min="9989" max="9989" width="1.7109375" style="180" customWidth="1"/>
    <col min="9990" max="9990" width="12.7109375" style="180" customWidth="1"/>
    <col min="9991" max="9991" width="1.7109375" style="180" customWidth="1"/>
    <col min="9992" max="9992" width="12.28515625" style="180" bestFit="1" customWidth="1"/>
    <col min="9993" max="9993" width="1.7109375" style="180" customWidth="1"/>
    <col min="9994" max="9994" width="12.28515625" style="180" bestFit="1" customWidth="1"/>
    <col min="9995" max="9995" width="1.7109375" style="180" customWidth="1"/>
    <col min="9996" max="9996" width="12.28515625" style="180" bestFit="1" customWidth="1"/>
    <col min="9997" max="9997" width="1.7109375" style="180" customWidth="1"/>
    <col min="9998" max="9998" width="12.28515625" style="180" bestFit="1" customWidth="1"/>
    <col min="9999" max="9999" width="1.7109375" style="180" customWidth="1"/>
    <col min="10000" max="10000" width="12.28515625" style="180" bestFit="1" customWidth="1"/>
    <col min="10001" max="10001" width="1.7109375" style="180" customWidth="1"/>
    <col min="10002" max="10002" width="12.28515625" style="180" bestFit="1" customWidth="1"/>
    <col min="10003" max="10003" width="1.7109375" style="180" customWidth="1"/>
    <col min="10004" max="10240" width="9.140625" style="180"/>
    <col min="10241" max="10241" width="36.7109375" style="180" customWidth="1"/>
    <col min="10242" max="10242" width="12.7109375" style="180" customWidth="1"/>
    <col min="10243" max="10243" width="1.7109375" style="180" customWidth="1"/>
    <col min="10244" max="10244" width="11.28515625" style="180" bestFit="1" customWidth="1"/>
    <col min="10245" max="10245" width="1.7109375" style="180" customWidth="1"/>
    <col min="10246" max="10246" width="12.7109375" style="180" customWidth="1"/>
    <col min="10247" max="10247" width="1.7109375" style="180" customWidth="1"/>
    <col min="10248" max="10248" width="12.28515625" style="180" bestFit="1" customWidth="1"/>
    <col min="10249" max="10249" width="1.7109375" style="180" customWidth="1"/>
    <col min="10250" max="10250" width="12.28515625" style="180" bestFit="1" customWidth="1"/>
    <col min="10251" max="10251" width="1.7109375" style="180" customWidth="1"/>
    <col min="10252" max="10252" width="12.28515625" style="180" bestFit="1" customWidth="1"/>
    <col min="10253" max="10253" width="1.7109375" style="180" customWidth="1"/>
    <col min="10254" max="10254" width="12.28515625" style="180" bestFit="1" customWidth="1"/>
    <col min="10255" max="10255" width="1.7109375" style="180" customWidth="1"/>
    <col min="10256" max="10256" width="12.28515625" style="180" bestFit="1" customWidth="1"/>
    <col min="10257" max="10257" width="1.7109375" style="180" customWidth="1"/>
    <col min="10258" max="10258" width="12.28515625" style="180" bestFit="1" customWidth="1"/>
    <col min="10259" max="10259" width="1.7109375" style="180" customWidth="1"/>
    <col min="10260" max="10496" width="9.140625" style="180"/>
    <col min="10497" max="10497" width="36.7109375" style="180" customWidth="1"/>
    <col min="10498" max="10498" width="12.7109375" style="180" customWidth="1"/>
    <col min="10499" max="10499" width="1.7109375" style="180" customWidth="1"/>
    <col min="10500" max="10500" width="11.28515625" style="180" bestFit="1" customWidth="1"/>
    <col min="10501" max="10501" width="1.7109375" style="180" customWidth="1"/>
    <col min="10502" max="10502" width="12.7109375" style="180" customWidth="1"/>
    <col min="10503" max="10503" width="1.7109375" style="180" customWidth="1"/>
    <col min="10504" max="10504" width="12.28515625" style="180" bestFit="1" customWidth="1"/>
    <col min="10505" max="10505" width="1.7109375" style="180" customWidth="1"/>
    <col min="10506" max="10506" width="12.28515625" style="180" bestFit="1" customWidth="1"/>
    <col min="10507" max="10507" width="1.7109375" style="180" customWidth="1"/>
    <col min="10508" max="10508" width="12.28515625" style="180" bestFit="1" customWidth="1"/>
    <col min="10509" max="10509" width="1.7109375" style="180" customWidth="1"/>
    <col min="10510" max="10510" width="12.28515625" style="180" bestFit="1" customWidth="1"/>
    <col min="10511" max="10511" width="1.7109375" style="180" customWidth="1"/>
    <col min="10512" max="10512" width="12.28515625" style="180" bestFit="1" customWidth="1"/>
    <col min="10513" max="10513" width="1.7109375" style="180" customWidth="1"/>
    <col min="10514" max="10514" width="12.28515625" style="180" bestFit="1" customWidth="1"/>
    <col min="10515" max="10515" width="1.7109375" style="180" customWidth="1"/>
    <col min="10516" max="10752" width="9.140625" style="180"/>
    <col min="10753" max="10753" width="36.7109375" style="180" customWidth="1"/>
    <col min="10754" max="10754" width="12.7109375" style="180" customWidth="1"/>
    <col min="10755" max="10755" width="1.7109375" style="180" customWidth="1"/>
    <col min="10756" max="10756" width="11.28515625" style="180" bestFit="1" customWidth="1"/>
    <col min="10757" max="10757" width="1.7109375" style="180" customWidth="1"/>
    <col min="10758" max="10758" width="12.7109375" style="180" customWidth="1"/>
    <col min="10759" max="10759" width="1.7109375" style="180" customWidth="1"/>
    <col min="10760" max="10760" width="12.28515625" style="180" bestFit="1" customWidth="1"/>
    <col min="10761" max="10761" width="1.7109375" style="180" customWidth="1"/>
    <col min="10762" max="10762" width="12.28515625" style="180" bestFit="1" customWidth="1"/>
    <col min="10763" max="10763" width="1.7109375" style="180" customWidth="1"/>
    <col min="10764" max="10764" width="12.28515625" style="180" bestFit="1" customWidth="1"/>
    <col min="10765" max="10765" width="1.7109375" style="180" customWidth="1"/>
    <col min="10766" max="10766" width="12.28515625" style="180" bestFit="1" customWidth="1"/>
    <col min="10767" max="10767" width="1.7109375" style="180" customWidth="1"/>
    <col min="10768" max="10768" width="12.28515625" style="180" bestFit="1" customWidth="1"/>
    <col min="10769" max="10769" width="1.7109375" style="180" customWidth="1"/>
    <col min="10770" max="10770" width="12.28515625" style="180" bestFit="1" customWidth="1"/>
    <col min="10771" max="10771" width="1.7109375" style="180" customWidth="1"/>
    <col min="10772" max="11008" width="9.140625" style="180"/>
    <col min="11009" max="11009" width="36.7109375" style="180" customWidth="1"/>
    <col min="11010" max="11010" width="12.7109375" style="180" customWidth="1"/>
    <col min="11011" max="11011" width="1.7109375" style="180" customWidth="1"/>
    <col min="11012" max="11012" width="11.28515625" style="180" bestFit="1" customWidth="1"/>
    <col min="11013" max="11013" width="1.7109375" style="180" customWidth="1"/>
    <col min="11014" max="11014" width="12.7109375" style="180" customWidth="1"/>
    <col min="11015" max="11015" width="1.7109375" style="180" customWidth="1"/>
    <col min="11016" max="11016" width="12.28515625" style="180" bestFit="1" customWidth="1"/>
    <col min="11017" max="11017" width="1.7109375" style="180" customWidth="1"/>
    <col min="11018" max="11018" width="12.28515625" style="180" bestFit="1" customWidth="1"/>
    <col min="11019" max="11019" width="1.7109375" style="180" customWidth="1"/>
    <col min="11020" max="11020" width="12.28515625" style="180" bestFit="1" customWidth="1"/>
    <col min="11021" max="11021" width="1.7109375" style="180" customWidth="1"/>
    <col min="11022" max="11022" width="12.28515625" style="180" bestFit="1" customWidth="1"/>
    <col min="11023" max="11023" width="1.7109375" style="180" customWidth="1"/>
    <col min="11024" max="11024" width="12.28515625" style="180" bestFit="1" customWidth="1"/>
    <col min="11025" max="11025" width="1.7109375" style="180" customWidth="1"/>
    <col min="11026" max="11026" width="12.28515625" style="180" bestFit="1" customWidth="1"/>
    <col min="11027" max="11027" width="1.7109375" style="180" customWidth="1"/>
    <col min="11028" max="11264" width="9.140625" style="180"/>
    <col min="11265" max="11265" width="36.7109375" style="180" customWidth="1"/>
    <col min="11266" max="11266" width="12.7109375" style="180" customWidth="1"/>
    <col min="11267" max="11267" width="1.7109375" style="180" customWidth="1"/>
    <col min="11268" max="11268" width="11.28515625" style="180" bestFit="1" customWidth="1"/>
    <col min="11269" max="11269" width="1.7109375" style="180" customWidth="1"/>
    <col min="11270" max="11270" width="12.7109375" style="180" customWidth="1"/>
    <col min="11271" max="11271" width="1.7109375" style="180" customWidth="1"/>
    <col min="11272" max="11272" width="12.28515625" style="180" bestFit="1" customWidth="1"/>
    <col min="11273" max="11273" width="1.7109375" style="180" customWidth="1"/>
    <col min="11274" max="11274" width="12.28515625" style="180" bestFit="1" customWidth="1"/>
    <col min="11275" max="11275" width="1.7109375" style="180" customWidth="1"/>
    <col min="11276" max="11276" width="12.28515625" style="180" bestFit="1" customWidth="1"/>
    <col min="11277" max="11277" width="1.7109375" style="180" customWidth="1"/>
    <col min="11278" max="11278" width="12.28515625" style="180" bestFit="1" customWidth="1"/>
    <col min="11279" max="11279" width="1.7109375" style="180" customWidth="1"/>
    <col min="11280" max="11280" width="12.28515625" style="180" bestFit="1" customWidth="1"/>
    <col min="11281" max="11281" width="1.7109375" style="180" customWidth="1"/>
    <col min="11282" max="11282" width="12.28515625" style="180" bestFit="1" customWidth="1"/>
    <col min="11283" max="11283" width="1.7109375" style="180" customWidth="1"/>
    <col min="11284" max="11520" width="9.140625" style="180"/>
    <col min="11521" max="11521" width="36.7109375" style="180" customWidth="1"/>
    <col min="11522" max="11522" width="12.7109375" style="180" customWidth="1"/>
    <col min="11523" max="11523" width="1.7109375" style="180" customWidth="1"/>
    <col min="11524" max="11524" width="11.28515625" style="180" bestFit="1" customWidth="1"/>
    <col min="11525" max="11525" width="1.7109375" style="180" customWidth="1"/>
    <col min="11526" max="11526" width="12.7109375" style="180" customWidth="1"/>
    <col min="11527" max="11527" width="1.7109375" style="180" customWidth="1"/>
    <col min="11528" max="11528" width="12.28515625" style="180" bestFit="1" customWidth="1"/>
    <col min="11529" max="11529" width="1.7109375" style="180" customWidth="1"/>
    <col min="11530" max="11530" width="12.28515625" style="180" bestFit="1" customWidth="1"/>
    <col min="11531" max="11531" width="1.7109375" style="180" customWidth="1"/>
    <col min="11532" max="11532" width="12.28515625" style="180" bestFit="1" customWidth="1"/>
    <col min="11533" max="11533" width="1.7109375" style="180" customWidth="1"/>
    <col min="11534" max="11534" width="12.28515625" style="180" bestFit="1" customWidth="1"/>
    <col min="11535" max="11535" width="1.7109375" style="180" customWidth="1"/>
    <col min="11536" max="11536" width="12.28515625" style="180" bestFit="1" customWidth="1"/>
    <col min="11537" max="11537" width="1.7109375" style="180" customWidth="1"/>
    <col min="11538" max="11538" width="12.28515625" style="180" bestFit="1" customWidth="1"/>
    <col min="11539" max="11539" width="1.7109375" style="180" customWidth="1"/>
    <col min="11540" max="11776" width="9.140625" style="180"/>
    <col min="11777" max="11777" width="36.7109375" style="180" customWidth="1"/>
    <col min="11778" max="11778" width="12.7109375" style="180" customWidth="1"/>
    <col min="11779" max="11779" width="1.7109375" style="180" customWidth="1"/>
    <col min="11780" max="11780" width="11.28515625" style="180" bestFit="1" customWidth="1"/>
    <col min="11781" max="11781" width="1.7109375" style="180" customWidth="1"/>
    <col min="11782" max="11782" width="12.7109375" style="180" customWidth="1"/>
    <col min="11783" max="11783" width="1.7109375" style="180" customWidth="1"/>
    <col min="11784" max="11784" width="12.28515625" style="180" bestFit="1" customWidth="1"/>
    <col min="11785" max="11785" width="1.7109375" style="180" customWidth="1"/>
    <col min="11786" max="11786" width="12.28515625" style="180" bestFit="1" customWidth="1"/>
    <col min="11787" max="11787" width="1.7109375" style="180" customWidth="1"/>
    <col min="11788" max="11788" width="12.28515625" style="180" bestFit="1" customWidth="1"/>
    <col min="11789" max="11789" width="1.7109375" style="180" customWidth="1"/>
    <col min="11790" max="11790" width="12.28515625" style="180" bestFit="1" customWidth="1"/>
    <col min="11791" max="11791" width="1.7109375" style="180" customWidth="1"/>
    <col min="11792" max="11792" width="12.28515625" style="180" bestFit="1" customWidth="1"/>
    <col min="11793" max="11793" width="1.7109375" style="180" customWidth="1"/>
    <col min="11794" max="11794" width="12.28515625" style="180" bestFit="1" customWidth="1"/>
    <col min="11795" max="11795" width="1.7109375" style="180" customWidth="1"/>
    <col min="11796" max="12032" width="9.140625" style="180"/>
    <col min="12033" max="12033" width="36.7109375" style="180" customWidth="1"/>
    <col min="12034" max="12034" width="12.7109375" style="180" customWidth="1"/>
    <col min="12035" max="12035" width="1.7109375" style="180" customWidth="1"/>
    <col min="12036" max="12036" width="11.28515625" style="180" bestFit="1" customWidth="1"/>
    <col min="12037" max="12037" width="1.7109375" style="180" customWidth="1"/>
    <col min="12038" max="12038" width="12.7109375" style="180" customWidth="1"/>
    <col min="12039" max="12039" width="1.7109375" style="180" customWidth="1"/>
    <col min="12040" max="12040" width="12.28515625" style="180" bestFit="1" customWidth="1"/>
    <col min="12041" max="12041" width="1.7109375" style="180" customWidth="1"/>
    <col min="12042" max="12042" width="12.28515625" style="180" bestFit="1" customWidth="1"/>
    <col min="12043" max="12043" width="1.7109375" style="180" customWidth="1"/>
    <col min="12044" max="12044" width="12.28515625" style="180" bestFit="1" customWidth="1"/>
    <col min="12045" max="12045" width="1.7109375" style="180" customWidth="1"/>
    <col min="12046" max="12046" width="12.28515625" style="180" bestFit="1" customWidth="1"/>
    <col min="12047" max="12047" width="1.7109375" style="180" customWidth="1"/>
    <col min="12048" max="12048" width="12.28515625" style="180" bestFit="1" customWidth="1"/>
    <col min="12049" max="12049" width="1.7109375" style="180" customWidth="1"/>
    <col min="12050" max="12050" width="12.28515625" style="180" bestFit="1" customWidth="1"/>
    <col min="12051" max="12051" width="1.7109375" style="180" customWidth="1"/>
    <col min="12052" max="12288" width="9.140625" style="180"/>
    <col min="12289" max="12289" width="36.7109375" style="180" customWidth="1"/>
    <col min="12290" max="12290" width="12.7109375" style="180" customWidth="1"/>
    <col min="12291" max="12291" width="1.7109375" style="180" customWidth="1"/>
    <col min="12292" max="12292" width="11.28515625" style="180" bestFit="1" customWidth="1"/>
    <col min="12293" max="12293" width="1.7109375" style="180" customWidth="1"/>
    <col min="12294" max="12294" width="12.7109375" style="180" customWidth="1"/>
    <col min="12295" max="12295" width="1.7109375" style="180" customWidth="1"/>
    <col min="12296" max="12296" width="12.28515625" style="180" bestFit="1" customWidth="1"/>
    <col min="12297" max="12297" width="1.7109375" style="180" customWidth="1"/>
    <col min="12298" max="12298" width="12.28515625" style="180" bestFit="1" customWidth="1"/>
    <col min="12299" max="12299" width="1.7109375" style="180" customWidth="1"/>
    <col min="12300" max="12300" width="12.28515625" style="180" bestFit="1" customWidth="1"/>
    <col min="12301" max="12301" width="1.7109375" style="180" customWidth="1"/>
    <col min="12302" max="12302" width="12.28515625" style="180" bestFit="1" customWidth="1"/>
    <col min="12303" max="12303" width="1.7109375" style="180" customWidth="1"/>
    <col min="12304" max="12304" width="12.28515625" style="180" bestFit="1" customWidth="1"/>
    <col min="12305" max="12305" width="1.7109375" style="180" customWidth="1"/>
    <col min="12306" max="12306" width="12.28515625" style="180" bestFit="1" customWidth="1"/>
    <col min="12307" max="12307" width="1.7109375" style="180" customWidth="1"/>
    <col min="12308" max="12544" width="9.140625" style="180"/>
    <col min="12545" max="12545" width="36.7109375" style="180" customWidth="1"/>
    <col min="12546" max="12546" width="12.7109375" style="180" customWidth="1"/>
    <col min="12547" max="12547" width="1.7109375" style="180" customWidth="1"/>
    <col min="12548" max="12548" width="11.28515625" style="180" bestFit="1" customWidth="1"/>
    <col min="12549" max="12549" width="1.7109375" style="180" customWidth="1"/>
    <col min="12550" max="12550" width="12.7109375" style="180" customWidth="1"/>
    <col min="12551" max="12551" width="1.7109375" style="180" customWidth="1"/>
    <col min="12552" max="12552" width="12.28515625" style="180" bestFit="1" customWidth="1"/>
    <col min="12553" max="12553" width="1.7109375" style="180" customWidth="1"/>
    <col min="12554" max="12554" width="12.28515625" style="180" bestFit="1" customWidth="1"/>
    <col min="12555" max="12555" width="1.7109375" style="180" customWidth="1"/>
    <col min="12556" max="12556" width="12.28515625" style="180" bestFit="1" customWidth="1"/>
    <col min="12557" max="12557" width="1.7109375" style="180" customWidth="1"/>
    <col min="12558" max="12558" width="12.28515625" style="180" bestFit="1" customWidth="1"/>
    <col min="12559" max="12559" width="1.7109375" style="180" customWidth="1"/>
    <col min="12560" max="12560" width="12.28515625" style="180" bestFit="1" customWidth="1"/>
    <col min="12561" max="12561" width="1.7109375" style="180" customWidth="1"/>
    <col min="12562" max="12562" width="12.28515625" style="180" bestFit="1" customWidth="1"/>
    <col min="12563" max="12563" width="1.7109375" style="180" customWidth="1"/>
    <col min="12564" max="12800" width="9.140625" style="180"/>
    <col min="12801" max="12801" width="36.7109375" style="180" customWidth="1"/>
    <col min="12802" max="12802" width="12.7109375" style="180" customWidth="1"/>
    <col min="12803" max="12803" width="1.7109375" style="180" customWidth="1"/>
    <col min="12804" max="12804" width="11.28515625" style="180" bestFit="1" customWidth="1"/>
    <col min="12805" max="12805" width="1.7109375" style="180" customWidth="1"/>
    <col min="12806" max="12806" width="12.7109375" style="180" customWidth="1"/>
    <col min="12807" max="12807" width="1.7109375" style="180" customWidth="1"/>
    <col min="12808" max="12808" width="12.28515625" style="180" bestFit="1" customWidth="1"/>
    <col min="12809" max="12809" width="1.7109375" style="180" customWidth="1"/>
    <col min="12810" max="12810" width="12.28515625" style="180" bestFit="1" customWidth="1"/>
    <col min="12811" max="12811" width="1.7109375" style="180" customWidth="1"/>
    <col min="12812" max="12812" width="12.28515625" style="180" bestFit="1" customWidth="1"/>
    <col min="12813" max="12813" width="1.7109375" style="180" customWidth="1"/>
    <col min="12814" max="12814" width="12.28515625" style="180" bestFit="1" customWidth="1"/>
    <col min="12815" max="12815" width="1.7109375" style="180" customWidth="1"/>
    <col min="12816" max="12816" width="12.28515625" style="180" bestFit="1" customWidth="1"/>
    <col min="12817" max="12817" width="1.7109375" style="180" customWidth="1"/>
    <col min="12818" max="12818" width="12.28515625" style="180" bestFit="1" customWidth="1"/>
    <col min="12819" max="12819" width="1.7109375" style="180" customWidth="1"/>
    <col min="12820" max="13056" width="9.140625" style="180"/>
    <col min="13057" max="13057" width="36.7109375" style="180" customWidth="1"/>
    <col min="13058" max="13058" width="12.7109375" style="180" customWidth="1"/>
    <col min="13059" max="13059" width="1.7109375" style="180" customWidth="1"/>
    <col min="13060" max="13060" width="11.28515625" style="180" bestFit="1" customWidth="1"/>
    <col min="13061" max="13061" width="1.7109375" style="180" customWidth="1"/>
    <col min="13062" max="13062" width="12.7109375" style="180" customWidth="1"/>
    <col min="13063" max="13063" width="1.7109375" style="180" customWidth="1"/>
    <col min="13064" max="13064" width="12.28515625" style="180" bestFit="1" customWidth="1"/>
    <col min="13065" max="13065" width="1.7109375" style="180" customWidth="1"/>
    <col min="13066" max="13066" width="12.28515625" style="180" bestFit="1" customWidth="1"/>
    <col min="13067" max="13067" width="1.7109375" style="180" customWidth="1"/>
    <col min="13068" max="13068" width="12.28515625" style="180" bestFit="1" customWidth="1"/>
    <col min="13069" max="13069" width="1.7109375" style="180" customWidth="1"/>
    <col min="13070" max="13070" width="12.28515625" style="180" bestFit="1" customWidth="1"/>
    <col min="13071" max="13071" width="1.7109375" style="180" customWidth="1"/>
    <col min="13072" max="13072" width="12.28515625" style="180" bestFit="1" customWidth="1"/>
    <col min="13073" max="13073" width="1.7109375" style="180" customWidth="1"/>
    <col min="13074" max="13074" width="12.28515625" style="180" bestFit="1" customWidth="1"/>
    <col min="13075" max="13075" width="1.7109375" style="180" customWidth="1"/>
    <col min="13076" max="13312" width="9.140625" style="180"/>
    <col min="13313" max="13313" width="36.7109375" style="180" customWidth="1"/>
    <col min="13314" max="13314" width="12.7109375" style="180" customWidth="1"/>
    <col min="13315" max="13315" width="1.7109375" style="180" customWidth="1"/>
    <col min="13316" max="13316" width="11.28515625" style="180" bestFit="1" customWidth="1"/>
    <col min="13317" max="13317" width="1.7109375" style="180" customWidth="1"/>
    <col min="13318" max="13318" width="12.7109375" style="180" customWidth="1"/>
    <col min="13319" max="13319" width="1.7109375" style="180" customWidth="1"/>
    <col min="13320" max="13320" width="12.28515625" style="180" bestFit="1" customWidth="1"/>
    <col min="13321" max="13321" width="1.7109375" style="180" customWidth="1"/>
    <col min="13322" max="13322" width="12.28515625" style="180" bestFit="1" customWidth="1"/>
    <col min="13323" max="13323" width="1.7109375" style="180" customWidth="1"/>
    <col min="13324" max="13324" width="12.28515625" style="180" bestFit="1" customWidth="1"/>
    <col min="13325" max="13325" width="1.7109375" style="180" customWidth="1"/>
    <col min="13326" max="13326" width="12.28515625" style="180" bestFit="1" customWidth="1"/>
    <col min="13327" max="13327" width="1.7109375" style="180" customWidth="1"/>
    <col min="13328" max="13328" width="12.28515625" style="180" bestFit="1" customWidth="1"/>
    <col min="13329" max="13329" width="1.7109375" style="180" customWidth="1"/>
    <col min="13330" max="13330" width="12.28515625" style="180" bestFit="1" customWidth="1"/>
    <col min="13331" max="13331" width="1.7109375" style="180" customWidth="1"/>
    <col min="13332" max="13568" width="9.140625" style="180"/>
    <col min="13569" max="13569" width="36.7109375" style="180" customWidth="1"/>
    <col min="13570" max="13570" width="12.7109375" style="180" customWidth="1"/>
    <col min="13571" max="13571" width="1.7109375" style="180" customWidth="1"/>
    <col min="13572" max="13572" width="11.28515625" style="180" bestFit="1" customWidth="1"/>
    <col min="13573" max="13573" width="1.7109375" style="180" customWidth="1"/>
    <col min="13574" max="13574" width="12.7109375" style="180" customWidth="1"/>
    <col min="13575" max="13575" width="1.7109375" style="180" customWidth="1"/>
    <col min="13576" max="13576" width="12.28515625" style="180" bestFit="1" customWidth="1"/>
    <col min="13577" max="13577" width="1.7109375" style="180" customWidth="1"/>
    <col min="13578" max="13578" width="12.28515625" style="180" bestFit="1" customWidth="1"/>
    <col min="13579" max="13579" width="1.7109375" style="180" customWidth="1"/>
    <col min="13580" max="13580" width="12.28515625" style="180" bestFit="1" customWidth="1"/>
    <col min="13581" max="13581" width="1.7109375" style="180" customWidth="1"/>
    <col min="13582" max="13582" width="12.28515625" style="180" bestFit="1" customWidth="1"/>
    <col min="13583" max="13583" width="1.7109375" style="180" customWidth="1"/>
    <col min="13584" max="13584" width="12.28515625" style="180" bestFit="1" customWidth="1"/>
    <col min="13585" max="13585" width="1.7109375" style="180" customWidth="1"/>
    <col min="13586" max="13586" width="12.28515625" style="180" bestFit="1" customWidth="1"/>
    <col min="13587" max="13587" width="1.7109375" style="180" customWidth="1"/>
    <col min="13588" max="13824" width="9.140625" style="180"/>
    <col min="13825" max="13825" width="36.7109375" style="180" customWidth="1"/>
    <col min="13826" max="13826" width="12.7109375" style="180" customWidth="1"/>
    <col min="13827" max="13827" width="1.7109375" style="180" customWidth="1"/>
    <col min="13828" max="13828" width="11.28515625" style="180" bestFit="1" customWidth="1"/>
    <col min="13829" max="13829" width="1.7109375" style="180" customWidth="1"/>
    <col min="13830" max="13830" width="12.7109375" style="180" customWidth="1"/>
    <col min="13831" max="13831" width="1.7109375" style="180" customWidth="1"/>
    <col min="13832" max="13832" width="12.28515625" style="180" bestFit="1" customWidth="1"/>
    <col min="13833" max="13833" width="1.7109375" style="180" customWidth="1"/>
    <col min="13834" max="13834" width="12.28515625" style="180" bestFit="1" customWidth="1"/>
    <col min="13835" max="13835" width="1.7109375" style="180" customWidth="1"/>
    <col min="13836" max="13836" width="12.28515625" style="180" bestFit="1" customWidth="1"/>
    <col min="13837" max="13837" width="1.7109375" style="180" customWidth="1"/>
    <col min="13838" max="13838" width="12.28515625" style="180" bestFit="1" customWidth="1"/>
    <col min="13839" max="13839" width="1.7109375" style="180" customWidth="1"/>
    <col min="13840" max="13840" width="12.28515625" style="180" bestFit="1" customWidth="1"/>
    <col min="13841" max="13841" width="1.7109375" style="180" customWidth="1"/>
    <col min="13842" max="13842" width="12.28515625" style="180" bestFit="1" customWidth="1"/>
    <col min="13843" max="13843" width="1.7109375" style="180" customWidth="1"/>
    <col min="13844" max="14080" width="9.140625" style="180"/>
    <col min="14081" max="14081" width="36.7109375" style="180" customWidth="1"/>
    <col min="14082" max="14082" width="12.7109375" style="180" customWidth="1"/>
    <col min="14083" max="14083" width="1.7109375" style="180" customWidth="1"/>
    <col min="14084" max="14084" width="11.28515625" style="180" bestFit="1" customWidth="1"/>
    <col min="14085" max="14085" width="1.7109375" style="180" customWidth="1"/>
    <col min="14086" max="14086" width="12.7109375" style="180" customWidth="1"/>
    <col min="14087" max="14087" width="1.7109375" style="180" customWidth="1"/>
    <col min="14088" max="14088" width="12.28515625" style="180" bestFit="1" customWidth="1"/>
    <col min="14089" max="14089" width="1.7109375" style="180" customWidth="1"/>
    <col min="14090" max="14090" width="12.28515625" style="180" bestFit="1" customWidth="1"/>
    <col min="14091" max="14091" width="1.7109375" style="180" customWidth="1"/>
    <col min="14092" max="14092" width="12.28515625" style="180" bestFit="1" customWidth="1"/>
    <col min="14093" max="14093" width="1.7109375" style="180" customWidth="1"/>
    <col min="14094" max="14094" width="12.28515625" style="180" bestFit="1" customWidth="1"/>
    <col min="14095" max="14095" width="1.7109375" style="180" customWidth="1"/>
    <col min="14096" max="14096" width="12.28515625" style="180" bestFit="1" customWidth="1"/>
    <col min="14097" max="14097" width="1.7109375" style="180" customWidth="1"/>
    <col min="14098" max="14098" width="12.28515625" style="180" bestFit="1" customWidth="1"/>
    <col min="14099" max="14099" width="1.7109375" style="180" customWidth="1"/>
    <col min="14100" max="14336" width="9.140625" style="180"/>
    <col min="14337" max="14337" width="36.7109375" style="180" customWidth="1"/>
    <col min="14338" max="14338" width="12.7109375" style="180" customWidth="1"/>
    <col min="14339" max="14339" width="1.7109375" style="180" customWidth="1"/>
    <col min="14340" max="14340" width="11.28515625" style="180" bestFit="1" customWidth="1"/>
    <col min="14341" max="14341" width="1.7109375" style="180" customWidth="1"/>
    <col min="14342" max="14342" width="12.7109375" style="180" customWidth="1"/>
    <col min="14343" max="14343" width="1.7109375" style="180" customWidth="1"/>
    <col min="14344" max="14344" width="12.28515625" style="180" bestFit="1" customWidth="1"/>
    <col min="14345" max="14345" width="1.7109375" style="180" customWidth="1"/>
    <col min="14346" max="14346" width="12.28515625" style="180" bestFit="1" customWidth="1"/>
    <col min="14347" max="14347" width="1.7109375" style="180" customWidth="1"/>
    <col min="14348" max="14348" width="12.28515625" style="180" bestFit="1" customWidth="1"/>
    <col min="14349" max="14349" width="1.7109375" style="180" customWidth="1"/>
    <col min="14350" max="14350" width="12.28515625" style="180" bestFit="1" customWidth="1"/>
    <col min="14351" max="14351" width="1.7109375" style="180" customWidth="1"/>
    <col min="14352" max="14352" width="12.28515625" style="180" bestFit="1" customWidth="1"/>
    <col min="14353" max="14353" width="1.7109375" style="180" customWidth="1"/>
    <col min="14354" max="14354" width="12.28515625" style="180" bestFit="1" customWidth="1"/>
    <col min="14355" max="14355" width="1.7109375" style="180" customWidth="1"/>
    <col min="14356" max="14592" width="9.140625" style="180"/>
    <col min="14593" max="14593" width="36.7109375" style="180" customWidth="1"/>
    <col min="14594" max="14594" width="12.7109375" style="180" customWidth="1"/>
    <col min="14595" max="14595" width="1.7109375" style="180" customWidth="1"/>
    <col min="14596" max="14596" width="11.28515625" style="180" bestFit="1" customWidth="1"/>
    <col min="14597" max="14597" width="1.7109375" style="180" customWidth="1"/>
    <col min="14598" max="14598" width="12.7109375" style="180" customWidth="1"/>
    <col min="14599" max="14599" width="1.7109375" style="180" customWidth="1"/>
    <col min="14600" max="14600" width="12.28515625" style="180" bestFit="1" customWidth="1"/>
    <col min="14601" max="14601" width="1.7109375" style="180" customWidth="1"/>
    <col min="14602" max="14602" width="12.28515625" style="180" bestFit="1" customWidth="1"/>
    <col min="14603" max="14603" width="1.7109375" style="180" customWidth="1"/>
    <col min="14604" max="14604" width="12.28515625" style="180" bestFit="1" customWidth="1"/>
    <col min="14605" max="14605" width="1.7109375" style="180" customWidth="1"/>
    <col min="14606" max="14606" width="12.28515625" style="180" bestFit="1" customWidth="1"/>
    <col min="14607" max="14607" width="1.7109375" style="180" customWidth="1"/>
    <col min="14608" max="14608" width="12.28515625" style="180" bestFit="1" customWidth="1"/>
    <col min="14609" max="14609" width="1.7109375" style="180" customWidth="1"/>
    <col min="14610" max="14610" width="12.28515625" style="180" bestFit="1" customWidth="1"/>
    <col min="14611" max="14611" width="1.7109375" style="180" customWidth="1"/>
    <col min="14612" max="14848" width="9.140625" style="180"/>
    <col min="14849" max="14849" width="36.7109375" style="180" customWidth="1"/>
    <col min="14850" max="14850" width="12.7109375" style="180" customWidth="1"/>
    <col min="14851" max="14851" width="1.7109375" style="180" customWidth="1"/>
    <col min="14852" max="14852" width="11.28515625" style="180" bestFit="1" customWidth="1"/>
    <col min="14853" max="14853" width="1.7109375" style="180" customWidth="1"/>
    <col min="14854" max="14854" width="12.7109375" style="180" customWidth="1"/>
    <col min="14855" max="14855" width="1.7109375" style="180" customWidth="1"/>
    <col min="14856" max="14856" width="12.28515625" style="180" bestFit="1" customWidth="1"/>
    <col min="14857" max="14857" width="1.7109375" style="180" customWidth="1"/>
    <col min="14858" max="14858" width="12.28515625" style="180" bestFit="1" customWidth="1"/>
    <col min="14859" max="14859" width="1.7109375" style="180" customWidth="1"/>
    <col min="14860" max="14860" width="12.28515625" style="180" bestFit="1" customWidth="1"/>
    <col min="14861" max="14861" width="1.7109375" style="180" customWidth="1"/>
    <col min="14862" max="14862" width="12.28515625" style="180" bestFit="1" customWidth="1"/>
    <col min="14863" max="14863" width="1.7109375" style="180" customWidth="1"/>
    <col min="14864" max="14864" width="12.28515625" style="180" bestFit="1" customWidth="1"/>
    <col min="14865" max="14865" width="1.7109375" style="180" customWidth="1"/>
    <col min="14866" max="14866" width="12.28515625" style="180" bestFit="1" customWidth="1"/>
    <col min="14867" max="14867" width="1.7109375" style="180" customWidth="1"/>
    <col min="14868" max="15104" width="9.140625" style="180"/>
    <col min="15105" max="15105" width="36.7109375" style="180" customWidth="1"/>
    <col min="15106" max="15106" width="12.7109375" style="180" customWidth="1"/>
    <col min="15107" max="15107" width="1.7109375" style="180" customWidth="1"/>
    <col min="15108" max="15108" width="11.28515625" style="180" bestFit="1" customWidth="1"/>
    <col min="15109" max="15109" width="1.7109375" style="180" customWidth="1"/>
    <col min="15110" max="15110" width="12.7109375" style="180" customWidth="1"/>
    <col min="15111" max="15111" width="1.7109375" style="180" customWidth="1"/>
    <col min="15112" max="15112" width="12.28515625" style="180" bestFit="1" customWidth="1"/>
    <col min="15113" max="15113" width="1.7109375" style="180" customWidth="1"/>
    <col min="15114" max="15114" width="12.28515625" style="180" bestFit="1" customWidth="1"/>
    <col min="15115" max="15115" width="1.7109375" style="180" customWidth="1"/>
    <col min="15116" max="15116" width="12.28515625" style="180" bestFit="1" customWidth="1"/>
    <col min="15117" max="15117" width="1.7109375" style="180" customWidth="1"/>
    <col min="15118" max="15118" width="12.28515625" style="180" bestFit="1" customWidth="1"/>
    <col min="15119" max="15119" width="1.7109375" style="180" customWidth="1"/>
    <col min="15120" max="15120" width="12.28515625" style="180" bestFit="1" customWidth="1"/>
    <col min="15121" max="15121" width="1.7109375" style="180" customWidth="1"/>
    <col min="15122" max="15122" width="12.28515625" style="180" bestFit="1" customWidth="1"/>
    <col min="15123" max="15123" width="1.7109375" style="180" customWidth="1"/>
    <col min="15124" max="15360" width="9.140625" style="180"/>
    <col min="15361" max="15361" width="36.7109375" style="180" customWidth="1"/>
    <col min="15362" max="15362" width="12.7109375" style="180" customWidth="1"/>
    <col min="15363" max="15363" width="1.7109375" style="180" customWidth="1"/>
    <col min="15364" max="15364" width="11.28515625" style="180" bestFit="1" customWidth="1"/>
    <col min="15365" max="15365" width="1.7109375" style="180" customWidth="1"/>
    <col min="15366" max="15366" width="12.7109375" style="180" customWidth="1"/>
    <col min="15367" max="15367" width="1.7109375" style="180" customWidth="1"/>
    <col min="15368" max="15368" width="12.28515625" style="180" bestFit="1" customWidth="1"/>
    <col min="15369" max="15369" width="1.7109375" style="180" customWidth="1"/>
    <col min="15370" max="15370" width="12.28515625" style="180" bestFit="1" customWidth="1"/>
    <col min="15371" max="15371" width="1.7109375" style="180" customWidth="1"/>
    <col min="15372" max="15372" width="12.28515625" style="180" bestFit="1" customWidth="1"/>
    <col min="15373" max="15373" width="1.7109375" style="180" customWidth="1"/>
    <col min="15374" max="15374" width="12.28515625" style="180" bestFit="1" customWidth="1"/>
    <col min="15375" max="15375" width="1.7109375" style="180" customWidth="1"/>
    <col min="15376" max="15376" width="12.28515625" style="180" bestFit="1" customWidth="1"/>
    <col min="15377" max="15377" width="1.7109375" style="180" customWidth="1"/>
    <col min="15378" max="15378" width="12.28515625" style="180" bestFit="1" customWidth="1"/>
    <col min="15379" max="15379" width="1.7109375" style="180" customWidth="1"/>
    <col min="15380" max="15616" width="9.140625" style="180"/>
    <col min="15617" max="15617" width="36.7109375" style="180" customWidth="1"/>
    <col min="15618" max="15618" width="12.7109375" style="180" customWidth="1"/>
    <col min="15619" max="15619" width="1.7109375" style="180" customWidth="1"/>
    <col min="15620" max="15620" width="11.28515625" style="180" bestFit="1" customWidth="1"/>
    <col min="15621" max="15621" width="1.7109375" style="180" customWidth="1"/>
    <col min="15622" max="15622" width="12.7109375" style="180" customWidth="1"/>
    <col min="15623" max="15623" width="1.7109375" style="180" customWidth="1"/>
    <col min="15624" max="15624" width="12.28515625" style="180" bestFit="1" customWidth="1"/>
    <col min="15625" max="15625" width="1.7109375" style="180" customWidth="1"/>
    <col min="15626" max="15626" width="12.28515625" style="180" bestFit="1" customWidth="1"/>
    <col min="15627" max="15627" width="1.7109375" style="180" customWidth="1"/>
    <col min="15628" max="15628" width="12.28515625" style="180" bestFit="1" customWidth="1"/>
    <col min="15629" max="15629" width="1.7109375" style="180" customWidth="1"/>
    <col min="15630" max="15630" width="12.28515625" style="180" bestFit="1" customWidth="1"/>
    <col min="15631" max="15631" width="1.7109375" style="180" customWidth="1"/>
    <col min="15632" max="15632" width="12.28515625" style="180" bestFit="1" customWidth="1"/>
    <col min="15633" max="15633" width="1.7109375" style="180" customWidth="1"/>
    <col min="15634" max="15634" width="12.28515625" style="180" bestFit="1" customWidth="1"/>
    <col min="15635" max="15635" width="1.7109375" style="180" customWidth="1"/>
    <col min="15636" max="15872" width="9.140625" style="180"/>
    <col min="15873" max="15873" width="36.7109375" style="180" customWidth="1"/>
    <col min="15874" max="15874" width="12.7109375" style="180" customWidth="1"/>
    <col min="15875" max="15875" width="1.7109375" style="180" customWidth="1"/>
    <col min="15876" max="15876" width="11.28515625" style="180" bestFit="1" customWidth="1"/>
    <col min="15877" max="15877" width="1.7109375" style="180" customWidth="1"/>
    <col min="15878" max="15878" width="12.7109375" style="180" customWidth="1"/>
    <col min="15879" max="15879" width="1.7109375" style="180" customWidth="1"/>
    <col min="15880" max="15880" width="12.28515625" style="180" bestFit="1" customWidth="1"/>
    <col min="15881" max="15881" width="1.7109375" style="180" customWidth="1"/>
    <col min="15882" max="15882" width="12.28515625" style="180" bestFit="1" customWidth="1"/>
    <col min="15883" max="15883" width="1.7109375" style="180" customWidth="1"/>
    <col min="15884" max="15884" width="12.28515625" style="180" bestFit="1" customWidth="1"/>
    <col min="15885" max="15885" width="1.7109375" style="180" customWidth="1"/>
    <col min="15886" max="15886" width="12.28515625" style="180" bestFit="1" customWidth="1"/>
    <col min="15887" max="15887" width="1.7109375" style="180" customWidth="1"/>
    <col min="15888" max="15888" width="12.28515625" style="180" bestFit="1" customWidth="1"/>
    <col min="15889" max="15889" width="1.7109375" style="180" customWidth="1"/>
    <col min="15890" max="15890" width="12.28515625" style="180" bestFit="1" customWidth="1"/>
    <col min="15891" max="15891" width="1.7109375" style="180" customWidth="1"/>
    <col min="15892" max="16128" width="9.140625" style="180"/>
    <col min="16129" max="16129" width="36.7109375" style="180" customWidth="1"/>
    <col min="16130" max="16130" width="12.7109375" style="180" customWidth="1"/>
    <col min="16131" max="16131" width="1.7109375" style="180" customWidth="1"/>
    <col min="16132" max="16132" width="11.28515625" style="180" bestFit="1" customWidth="1"/>
    <col min="16133" max="16133" width="1.7109375" style="180" customWidth="1"/>
    <col min="16134" max="16134" width="12.7109375" style="180" customWidth="1"/>
    <col min="16135" max="16135" width="1.7109375" style="180" customWidth="1"/>
    <col min="16136" max="16136" width="12.28515625" style="180" bestFit="1" customWidth="1"/>
    <col min="16137" max="16137" width="1.7109375" style="180" customWidth="1"/>
    <col min="16138" max="16138" width="12.28515625" style="180" bestFit="1" customWidth="1"/>
    <col min="16139" max="16139" width="1.7109375" style="180" customWidth="1"/>
    <col min="16140" max="16140" width="12.28515625" style="180" bestFit="1" customWidth="1"/>
    <col min="16141" max="16141" width="1.7109375" style="180" customWidth="1"/>
    <col min="16142" max="16142" width="12.28515625" style="180" bestFit="1" customWidth="1"/>
    <col min="16143" max="16143" width="1.7109375" style="180" customWidth="1"/>
    <col min="16144" max="16144" width="12.28515625" style="180" bestFit="1" customWidth="1"/>
    <col min="16145" max="16145" width="1.7109375" style="180" customWidth="1"/>
    <col min="16146" max="16146" width="12.28515625" style="180" bestFit="1" customWidth="1"/>
    <col min="16147" max="16147" width="1.7109375" style="180" customWidth="1"/>
    <col min="16148" max="16384" width="9.140625" style="180"/>
  </cols>
  <sheetData>
    <row r="1" spans="1:19" ht="1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9">
      <c r="A2" s="432" t="s">
        <v>172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9">
      <c r="A3" s="433" t="s">
        <v>301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</row>
    <row r="4" spans="1:19">
      <c r="A4" s="432" t="s">
        <v>174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</row>
    <row r="5" spans="1:19" ht="15.75">
      <c r="A5" s="434" t="s">
        <v>230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</row>
    <row r="6" spans="1:19">
      <c r="P6" s="377" t="s">
        <v>225</v>
      </c>
    </row>
    <row r="9" spans="1:19" ht="13.5" thickBot="1">
      <c r="B9" s="185" t="s">
        <v>49</v>
      </c>
      <c r="C9" s="185"/>
      <c r="D9" s="185" t="s">
        <v>50</v>
      </c>
      <c r="E9" s="185"/>
      <c r="F9" s="185" t="s">
        <v>51</v>
      </c>
      <c r="G9" s="185"/>
      <c r="H9" s="186" t="s">
        <v>52</v>
      </c>
      <c r="J9" s="430" t="s">
        <v>226</v>
      </c>
      <c r="K9" s="430"/>
      <c r="L9" s="430"/>
      <c r="M9" s="430"/>
      <c r="N9" s="430"/>
      <c r="O9" s="430"/>
      <c r="P9" s="430"/>
      <c r="Q9" s="430"/>
      <c r="R9" s="430"/>
    </row>
    <row r="10" spans="1:19">
      <c r="B10" s="187">
        <v>2013</v>
      </c>
      <c r="C10" s="347"/>
      <c r="D10" s="187">
        <v>2014</v>
      </c>
      <c r="E10" s="347"/>
      <c r="F10" s="187">
        <v>2014</v>
      </c>
      <c r="G10" s="347"/>
      <c r="H10" s="189">
        <v>2015</v>
      </c>
      <c r="J10" s="190">
        <v>2016</v>
      </c>
      <c r="K10" s="185"/>
      <c r="L10" s="190">
        <v>2017</v>
      </c>
      <c r="M10" s="185"/>
      <c r="N10" s="190">
        <v>2018</v>
      </c>
      <c r="O10" s="185"/>
      <c r="P10" s="190">
        <v>2019</v>
      </c>
      <c r="Q10" s="185"/>
      <c r="R10" s="190">
        <v>2020</v>
      </c>
    </row>
    <row r="11" spans="1:19">
      <c r="B11" s="191"/>
      <c r="C11" s="191"/>
      <c r="D11" s="191"/>
      <c r="E11" s="191"/>
      <c r="F11" s="191"/>
      <c r="G11" s="191"/>
      <c r="H11" s="192"/>
    </row>
    <row r="12" spans="1:19">
      <c r="B12" s="191"/>
      <c r="C12" s="191"/>
      <c r="D12" s="191"/>
      <c r="E12" s="191"/>
      <c r="F12" s="191"/>
      <c r="G12" s="191"/>
      <c r="H12" s="192"/>
    </row>
    <row r="13" spans="1:19">
      <c r="B13" s="191"/>
      <c r="C13" s="191"/>
      <c r="D13" s="191"/>
      <c r="E13" s="191"/>
      <c r="F13" s="191"/>
      <c r="G13" s="191"/>
      <c r="H13" s="192"/>
    </row>
    <row r="14" spans="1:19">
      <c r="A14" s="193" t="s">
        <v>176</v>
      </c>
      <c r="B14" s="194">
        <v>0</v>
      </c>
      <c r="C14" s="194"/>
      <c r="D14" s="194">
        <v>0</v>
      </c>
      <c r="E14" s="194"/>
      <c r="F14" s="194">
        <f>+B39</f>
        <v>0</v>
      </c>
      <c r="G14" s="194"/>
      <c r="H14" s="196">
        <f>+F39</f>
        <v>0</v>
      </c>
      <c r="I14" s="194"/>
      <c r="J14" s="194">
        <f>+H39</f>
        <v>15160500</v>
      </c>
      <c r="K14" s="194"/>
      <c r="L14" s="194">
        <f>+J39</f>
        <v>10107000</v>
      </c>
      <c r="M14" s="194"/>
      <c r="N14" s="194">
        <f>+L39</f>
        <v>5053500</v>
      </c>
      <c r="O14" s="194"/>
      <c r="P14" s="194">
        <f>+N39</f>
        <v>0</v>
      </c>
      <c r="Q14" s="194"/>
      <c r="R14" s="194">
        <f>+P39</f>
        <v>0</v>
      </c>
    </row>
    <row r="15" spans="1:19">
      <c r="H15" s="197"/>
    </row>
    <row r="16" spans="1:19">
      <c r="A16" s="193" t="s">
        <v>177</v>
      </c>
      <c r="H16" s="197"/>
    </row>
    <row r="17" spans="1:18">
      <c r="A17" s="180" t="s">
        <v>178</v>
      </c>
      <c r="B17" s="198">
        <v>0</v>
      </c>
      <c r="C17" s="198"/>
      <c r="D17" s="198">
        <v>0</v>
      </c>
      <c r="E17" s="198"/>
      <c r="F17" s="198">
        <v>0</v>
      </c>
      <c r="G17" s="198"/>
      <c r="H17" s="199">
        <v>0</v>
      </c>
      <c r="J17" s="198">
        <v>0</v>
      </c>
      <c r="K17" s="198"/>
      <c r="L17" s="198">
        <v>0</v>
      </c>
      <c r="M17" s="198"/>
      <c r="N17" s="198">
        <v>0</v>
      </c>
      <c r="O17" s="198"/>
      <c r="P17" s="198">
        <v>13088500</v>
      </c>
      <c r="R17" s="204">
        <v>13091750</v>
      </c>
    </row>
    <row r="18" spans="1:18">
      <c r="B18" s="198"/>
      <c r="C18" s="198"/>
      <c r="D18" s="198"/>
      <c r="E18" s="198"/>
      <c r="F18" s="198"/>
      <c r="G18" s="198"/>
      <c r="H18" s="199"/>
      <c r="J18" s="198"/>
      <c r="K18" s="198"/>
      <c r="L18" s="198"/>
      <c r="M18" s="198"/>
      <c r="N18" s="198"/>
      <c r="O18" s="198"/>
      <c r="P18" s="198"/>
      <c r="R18" s="204"/>
    </row>
    <row r="19" spans="1:18">
      <c r="B19" s="200"/>
      <c r="C19" s="198"/>
      <c r="D19" s="200"/>
      <c r="E19" s="198"/>
      <c r="F19" s="200"/>
      <c r="G19" s="198"/>
      <c r="H19" s="201"/>
      <c r="J19" s="200"/>
      <c r="K19" s="198"/>
      <c r="L19" s="200"/>
      <c r="M19" s="198"/>
      <c r="N19" s="200"/>
      <c r="O19" s="198"/>
      <c r="P19" s="200"/>
      <c r="R19" s="206"/>
    </row>
    <row r="20" spans="1:18">
      <c r="A20" s="180" t="s">
        <v>179</v>
      </c>
      <c r="B20" s="198">
        <f>SUM(B17:B19)</f>
        <v>0</v>
      </c>
      <c r="C20" s="198"/>
      <c r="D20" s="198">
        <f>SUM(D17:D19)</f>
        <v>0</v>
      </c>
      <c r="E20" s="198"/>
      <c r="F20" s="198">
        <f>SUM(F17:F19)</f>
        <v>0</v>
      </c>
      <c r="G20" s="198"/>
      <c r="H20" s="199">
        <f>SUM(H17:H19)</f>
        <v>0</v>
      </c>
      <c r="J20" s="198">
        <f>SUM(J17:J19)</f>
        <v>0</v>
      </c>
      <c r="K20" s="198"/>
      <c r="L20" s="198">
        <f>SUM(L17:L19)</f>
        <v>0</v>
      </c>
      <c r="M20" s="198"/>
      <c r="N20" s="198">
        <f>SUM(N17:N19)</f>
        <v>0</v>
      </c>
      <c r="O20" s="198"/>
      <c r="P20" s="198">
        <f>SUM(P17:P19)</f>
        <v>13088500</v>
      </c>
      <c r="R20" s="204">
        <f>SUM(R17:R19)</f>
        <v>13091750</v>
      </c>
    </row>
    <row r="21" spans="1:18">
      <c r="H21" s="197"/>
      <c r="R21" s="207"/>
    </row>
    <row r="22" spans="1:18">
      <c r="A22" s="193" t="s">
        <v>180</v>
      </c>
      <c r="H22" s="197"/>
      <c r="R22" s="207"/>
    </row>
    <row r="23" spans="1:18">
      <c r="A23" s="193"/>
      <c r="H23" s="197"/>
      <c r="R23" s="207"/>
    </row>
    <row r="24" spans="1:18">
      <c r="A24" s="202" t="s">
        <v>181</v>
      </c>
      <c r="B24" s="198">
        <v>0</v>
      </c>
      <c r="C24" s="198"/>
      <c r="D24" s="198">
        <v>0</v>
      </c>
      <c r="E24" s="198"/>
      <c r="F24" s="198">
        <v>0</v>
      </c>
      <c r="G24" s="198"/>
      <c r="H24" s="199">
        <v>0</v>
      </c>
      <c r="I24" s="198"/>
      <c r="J24" s="198">
        <v>0</v>
      </c>
      <c r="K24" s="198"/>
      <c r="L24" s="198">
        <v>0</v>
      </c>
      <c r="M24" s="198"/>
      <c r="N24" s="198">
        <v>0</v>
      </c>
      <c r="P24" s="198">
        <v>8035000</v>
      </c>
      <c r="R24" s="204">
        <v>8440000</v>
      </c>
    </row>
    <row r="25" spans="1:18">
      <c r="A25" s="202" t="s">
        <v>182</v>
      </c>
      <c r="B25" s="198">
        <v>0</v>
      </c>
      <c r="C25" s="198"/>
      <c r="D25" s="198">
        <v>0</v>
      </c>
      <c r="E25" s="198"/>
      <c r="F25" s="198">
        <v>0</v>
      </c>
      <c r="G25" s="198"/>
      <c r="H25" s="199">
        <v>4632375</v>
      </c>
      <c r="I25" s="198"/>
      <c r="J25" s="198">
        <v>5053500</v>
      </c>
      <c r="K25" s="198"/>
      <c r="L25" s="198">
        <v>5053500</v>
      </c>
      <c r="M25" s="198"/>
      <c r="N25" s="198">
        <v>5053500</v>
      </c>
      <c r="P25" s="198">
        <v>5053500</v>
      </c>
      <c r="R25" s="204">
        <v>4651750</v>
      </c>
    </row>
    <row r="26" spans="1:18">
      <c r="A26" s="202" t="s">
        <v>183</v>
      </c>
      <c r="B26" s="200">
        <v>0</v>
      </c>
      <c r="C26" s="198"/>
      <c r="D26" s="200">
        <v>0</v>
      </c>
      <c r="E26" s="198"/>
      <c r="F26" s="200">
        <v>0</v>
      </c>
      <c r="G26" s="198"/>
      <c r="H26" s="201">
        <v>0</v>
      </c>
      <c r="I26" s="198"/>
      <c r="J26" s="200">
        <v>0</v>
      </c>
      <c r="K26" s="198"/>
      <c r="L26" s="200">
        <v>0</v>
      </c>
      <c r="M26" s="198"/>
      <c r="N26" s="200">
        <v>0</v>
      </c>
      <c r="P26" s="200">
        <v>0</v>
      </c>
      <c r="R26" s="206">
        <v>0</v>
      </c>
    </row>
    <row r="27" spans="1:18">
      <c r="A27" s="202" t="s">
        <v>227</v>
      </c>
      <c r="B27" s="200">
        <f>SUM(B24:B26)</f>
        <v>0</v>
      </c>
      <c r="C27" s="198"/>
      <c r="D27" s="200">
        <v>0</v>
      </c>
      <c r="E27" s="198"/>
      <c r="F27" s="200">
        <f>SUM(F24:F26)</f>
        <v>0</v>
      </c>
      <c r="G27" s="198"/>
      <c r="H27" s="201">
        <f>SUM(H24:H26)</f>
        <v>4632375</v>
      </c>
      <c r="J27" s="200">
        <f>SUM(J24:J26)</f>
        <v>5053500</v>
      </c>
      <c r="K27" s="198"/>
      <c r="L27" s="200">
        <f>SUM(L24:L26)</f>
        <v>5053500</v>
      </c>
      <c r="M27" s="198"/>
      <c r="N27" s="200">
        <f>SUM(N24:N26)</f>
        <v>5053500</v>
      </c>
      <c r="O27" s="198"/>
      <c r="P27" s="200">
        <f>SUM(P24:P26)</f>
        <v>13088500</v>
      </c>
      <c r="R27" s="206">
        <f>SUM(R24:R26)</f>
        <v>13091750</v>
      </c>
    </row>
    <row r="28" spans="1:18">
      <c r="H28" s="197"/>
      <c r="R28" s="207"/>
    </row>
    <row r="29" spans="1:18">
      <c r="A29" s="180" t="s">
        <v>171</v>
      </c>
      <c r="B29" s="200">
        <f>+B27</f>
        <v>0</v>
      </c>
      <c r="C29" s="198"/>
      <c r="D29" s="200">
        <f>+D27</f>
        <v>0</v>
      </c>
      <c r="E29" s="198"/>
      <c r="F29" s="200">
        <f>+F27</f>
        <v>0</v>
      </c>
      <c r="G29" s="198"/>
      <c r="H29" s="201">
        <f>+H27</f>
        <v>4632375</v>
      </c>
      <c r="J29" s="200">
        <f>+J27</f>
        <v>5053500</v>
      </c>
      <c r="K29" s="198"/>
      <c r="L29" s="200">
        <f>+L27</f>
        <v>5053500</v>
      </c>
      <c r="M29" s="198"/>
      <c r="N29" s="200">
        <f>+N27</f>
        <v>5053500</v>
      </c>
      <c r="O29" s="198"/>
      <c r="P29" s="200">
        <f>+P27</f>
        <v>13088500</v>
      </c>
      <c r="R29" s="206">
        <f>+R27</f>
        <v>13091750</v>
      </c>
    </row>
    <row r="30" spans="1:18">
      <c r="B30" s="198"/>
      <c r="C30" s="198"/>
      <c r="D30" s="198"/>
      <c r="E30" s="198"/>
      <c r="F30" s="198"/>
      <c r="G30" s="198"/>
      <c r="H30" s="199"/>
      <c r="J30" s="198"/>
      <c r="K30" s="198"/>
      <c r="L30" s="198"/>
      <c r="M30" s="198"/>
      <c r="N30" s="198"/>
      <c r="O30" s="198"/>
      <c r="P30" s="198"/>
      <c r="R30" s="198"/>
    </row>
    <row r="31" spans="1:18">
      <c r="B31" s="198"/>
      <c r="C31" s="198"/>
      <c r="D31" s="198"/>
      <c r="E31" s="198"/>
      <c r="F31" s="198"/>
      <c r="G31" s="198"/>
      <c r="H31" s="199"/>
      <c r="J31" s="198"/>
      <c r="K31" s="198"/>
      <c r="L31" s="198"/>
      <c r="M31" s="198"/>
      <c r="N31" s="198"/>
      <c r="O31" s="198"/>
      <c r="P31" s="198"/>
      <c r="R31" s="198"/>
    </row>
    <row r="32" spans="1:18">
      <c r="A32" s="193" t="s">
        <v>185</v>
      </c>
      <c r="B32" s="198"/>
      <c r="C32" s="198"/>
      <c r="D32" s="198"/>
      <c r="E32" s="198"/>
      <c r="F32" s="198"/>
      <c r="G32" s="198"/>
      <c r="H32" s="199"/>
      <c r="J32" s="198"/>
      <c r="K32" s="198"/>
      <c r="L32" s="198"/>
      <c r="M32" s="198"/>
      <c r="N32" s="198"/>
      <c r="O32" s="198"/>
      <c r="P32" s="198"/>
      <c r="R32" s="198"/>
    </row>
    <row r="33" spans="1:18">
      <c r="A33" s="180" t="s">
        <v>186</v>
      </c>
      <c r="B33" s="198">
        <v>0</v>
      </c>
      <c r="C33" s="198"/>
      <c r="D33" s="198">
        <v>0</v>
      </c>
      <c r="E33" s="198"/>
      <c r="F33" s="198">
        <v>0</v>
      </c>
      <c r="G33" s="198"/>
      <c r="H33" s="199">
        <v>0</v>
      </c>
      <c r="J33" s="198">
        <v>0</v>
      </c>
      <c r="K33" s="198"/>
      <c r="L33" s="198">
        <v>0</v>
      </c>
      <c r="M33" s="198"/>
      <c r="N33" s="198">
        <v>0</v>
      </c>
      <c r="O33" s="198"/>
      <c r="P33" s="198">
        <v>0</v>
      </c>
      <c r="R33" s="198">
        <v>0</v>
      </c>
    </row>
    <row r="34" spans="1:18">
      <c r="A34" s="202" t="s">
        <v>196</v>
      </c>
      <c r="B34" s="198">
        <v>0</v>
      </c>
      <c r="C34" s="198"/>
      <c r="D34" s="198">
        <v>0</v>
      </c>
      <c r="E34" s="198"/>
      <c r="F34" s="198">
        <v>0</v>
      </c>
      <c r="G34" s="198"/>
      <c r="H34" s="199">
        <v>19792875</v>
      </c>
      <c r="J34" s="198">
        <v>0</v>
      </c>
      <c r="K34" s="198"/>
      <c r="L34" s="198">
        <v>0</v>
      </c>
      <c r="M34" s="198"/>
      <c r="N34" s="198">
        <v>0</v>
      </c>
      <c r="O34" s="198"/>
      <c r="P34" s="198">
        <v>0</v>
      </c>
      <c r="R34" s="198">
        <v>0</v>
      </c>
    </row>
    <row r="35" spans="1:18">
      <c r="A35" s="202" t="s">
        <v>197</v>
      </c>
      <c r="B35" s="198">
        <v>0</v>
      </c>
      <c r="C35" s="198"/>
      <c r="D35" s="198">
        <v>0</v>
      </c>
      <c r="E35" s="198"/>
      <c r="F35" s="198">
        <v>0</v>
      </c>
      <c r="G35" s="198"/>
      <c r="H35" s="199">
        <v>0</v>
      </c>
      <c r="J35" s="198">
        <v>0</v>
      </c>
      <c r="K35" s="198"/>
      <c r="L35" s="198">
        <v>0</v>
      </c>
      <c r="M35" s="198"/>
      <c r="N35" s="198">
        <v>0</v>
      </c>
      <c r="O35" s="198"/>
      <c r="P35" s="198">
        <v>0</v>
      </c>
      <c r="R35" s="198">
        <v>0</v>
      </c>
    </row>
    <row r="36" spans="1:18">
      <c r="B36" s="200">
        <v>0</v>
      </c>
      <c r="C36" s="198"/>
      <c r="D36" s="200">
        <v>0</v>
      </c>
      <c r="E36" s="198"/>
      <c r="F36" s="200">
        <v>0</v>
      </c>
      <c r="G36" s="198"/>
      <c r="H36" s="201">
        <v>0</v>
      </c>
      <c r="J36" s="200">
        <v>0</v>
      </c>
      <c r="K36" s="198"/>
      <c r="L36" s="200">
        <v>0</v>
      </c>
      <c r="M36" s="198"/>
      <c r="N36" s="200">
        <v>0</v>
      </c>
      <c r="O36" s="198"/>
      <c r="P36" s="200">
        <v>0</v>
      </c>
      <c r="R36" s="200">
        <v>0</v>
      </c>
    </row>
    <row r="37" spans="1:18">
      <c r="A37" s="180" t="s">
        <v>188</v>
      </c>
      <c r="B37" s="200">
        <f>SUM(B33:B36)</f>
        <v>0</v>
      </c>
      <c r="C37" s="198"/>
      <c r="D37" s="200">
        <f>SUM(D33:D36)</f>
        <v>0</v>
      </c>
      <c r="E37" s="198"/>
      <c r="F37" s="200">
        <f>SUM(F33:F36)</f>
        <v>0</v>
      </c>
      <c r="G37" s="198"/>
      <c r="H37" s="201">
        <f>SUM(H33:H36)</f>
        <v>19792875</v>
      </c>
      <c r="J37" s="200">
        <f>SUM(J33:J36)</f>
        <v>0</v>
      </c>
      <c r="K37" s="198"/>
      <c r="L37" s="200">
        <f>SUM(L33:L36)</f>
        <v>0</v>
      </c>
      <c r="M37" s="198"/>
      <c r="N37" s="200">
        <f>SUM(N33:N36)</f>
        <v>0</v>
      </c>
      <c r="O37" s="198"/>
      <c r="P37" s="200">
        <f>SUM(P33:P36)</f>
        <v>0</v>
      </c>
      <c r="R37" s="200">
        <f>SUM(R33:R36)</f>
        <v>0</v>
      </c>
    </row>
    <row r="38" spans="1:18">
      <c r="H38" s="197"/>
    </row>
    <row r="39" spans="1:18" ht="13.5" thickBot="1">
      <c r="A39" s="193" t="s">
        <v>189</v>
      </c>
      <c r="B39" s="213">
        <f>+B14+B20-B29+B37</f>
        <v>0</v>
      </c>
      <c r="C39" s="209"/>
      <c r="D39" s="208" t="s">
        <v>193</v>
      </c>
      <c r="E39" s="209"/>
      <c r="F39" s="208">
        <f>+F14+F20-F29+F37</f>
        <v>0</v>
      </c>
      <c r="G39" s="209"/>
      <c r="H39" s="210">
        <f>+H14+H20-H29+H37</f>
        <v>15160500</v>
      </c>
      <c r="I39" s="209"/>
      <c r="J39" s="208">
        <f>+J14+J20-J29+J37</f>
        <v>10107000</v>
      </c>
      <c r="K39" s="209"/>
      <c r="L39" s="208">
        <f>+L14+L20-L29+L37</f>
        <v>5053500</v>
      </c>
      <c r="M39" s="209"/>
      <c r="N39" s="208">
        <f>+N14+N20-N29+N37</f>
        <v>0</v>
      </c>
      <c r="O39" s="209"/>
      <c r="P39" s="208">
        <f>+P14+P20-P29+P37</f>
        <v>0</v>
      </c>
      <c r="R39" s="208">
        <f>+R14+R20-R29+R37</f>
        <v>0</v>
      </c>
    </row>
    <row r="40" spans="1:18" ht="13.5" thickTop="1"/>
    <row r="42" spans="1:18">
      <c r="A42" s="180" t="s">
        <v>231</v>
      </c>
    </row>
    <row r="43" spans="1:18">
      <c r="B43" s="211"/>
    </row>
    <row r="45" spans="1:18">
      <c r="A45" s="180" t="s">
        <v>304</v>
      </c>
    </row>
    <row r="46" spans="1:18">
      <c r="A46" s="180" t="s">
        <v>303</v>
      </c>
    </row>
  </sheetData>
  <mergeCells count="6">
    <mergeCell ref="J9:R9"/>
    <mergeCell ref="A1:R1"/>
    <mergeCell ref="A2:R2"/>
    <mergeCell ref="A3:R3"/>
    <mergeCell ref="A4:R4"/>
    <mergeCell ref="A5:S5"/>
  </mergeCells>
  <hyperlinks>
    <hyperlink ref="P6" r:id="rId1"/>
  </hyperlinks>
  <printOptions horizontalCentered="1"/>
  <pageMargins left="0.7" right="0.7" top="0.75" bottom="0.75" header="0.3" footer="0.3"/>
  <pageSetup scale="97" firstPageNumber="46" fitToWidth="2" pageOrder="overThenDown" orientation="portrait" useFirstPageNumber="1" r:id="rId2"/>
  <headerFooter>
    <oddFooter>&amp;C- &amp;P -</oddFooter>
  </headerFooter>
  <colBreaks count="1" manualBreakCount="1">
    <brk id="9" max="1048575" man="1"/>
  </colBreaks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9" zoomScaleNormal="100" workbookViewId="0">
      <selection activeCell="A44" sqref="A44"/>
    </sheetView>
  </sheetViews>
  <sheetFormatPr defaultRowHeight="12.75"/>
  <cols>
    <col min="1" max="1" width="36.7109375" style="180" customWidth="1"/>
    <col min="2" max="2" width="12.7109375" style="180" customWidth="1"/>
    <col min="3" max="3" width="1.7109375" style="180" customWidth="1"/>
    <col min="4" max="4" width="11.28515625" style="180" bestFit="1" customWidth="1"/>
    <col min="5" max="5" width="1.7109375" style="180" customWidth="1"/>
    <col min="6" max="6" width="12.7109375" style="180" customWidth="1"/>
    <col min="7" max="7" width="1.7109375" style="180" customWidth="1"/>
    <col min="8" max="8" width="12.28515625" style="180" bestFit="1" customWidth="1"/>
    <col min="9" max="9" width="1.7109375" style="180" customWidth="1"/>
    <col min="10" max="10" width="12.28515625" style="180" bestFit="1" customWidth="1"/>
    <col min="11" max="11" width="1.7109375" style="180" customWidth="1"/>
    <col min="12" max="12" width="12.28515625" style="180" bestFit="1" customWidth="1"/>
    <col min="13" max="13" width="1.7109375" style="180" customWidth="1"/>
    <col min="14" max="14" width="12.28515625" style="180" bestFit="1" customWidth="1"/>
    <col min="15" max="15" width="1.7109375" style="180" customWidth="1"/>
    <col min="16" max="16" width="11.85546875" style="180" bestFit="1" customWidth="1"/>
    <col min="17" max="17" width="1.7109375" style="180" customWidth="1"/>
    <col min="18" max="18" width="11.85546875" style="180" bestFit="1" customWidth="1"/>
    <col min="19" max="19" width="1.7109375" style="180" customWidth="1"/>
    <col min="20" max="256" width="9.140625" style="180"/>
    <col min="257" max="257" width="36.7109375" style="180" customWidth="1"/>
    <col min="258" max="258" width="12.7109375" style="180" customWidth="1"/>
    <col min="259" max="259" width="1.7109375" style="180" customWidth="1"/>
    <col min="260" max="260" width="11.28515625" style="180" bestFit="1" customWidth="1"/>
    <col min="261" max="261" width="1.7109375" style="180" customWidth="1"/>
    <col min="262" max="262" width="12.7109375" style="180" customWidth="1"/>
    <col min="263" max="263" width="1.7109375" style="180" customWidth="1"/>
    <col min="264" max="264" width="12.28515625" style="180" bestFit="1" customWidth="1"/>
    <col min="265" max="265" width="1.7109375" style="180" customWidth="1"/>
    <col min="266" max="266" width="12.28515625" style="180" bestFit="1" customWidth="1"/>
    <col min="267" max="267" width="1.7109375" style="180" customWidth="1"/>
    <col min="268" max="268" width="12.28515625" style="180" bestFit="1" customWidth="1"/>
    <col min="269" max="269" width="1.7109375" style="180" customWidth="1"/>
    <col min="270" max="270" width="12.28515625" style="180" bestFit="1" customWidth="1"/>
    <col min="271" max="271" width="1.7109375" style="180" customWidth="1"/>
    <col min="272" max="272" width="11.85546875" style="180" bestFit="1" customWidth="1"/>
    <col min="273" max="273" width="1.7109375" style="180" customWidth="1"/>
    <col min="274" max="274" width="11.85546875" style="180" bestFit="1" customWidth="1"/>
    <col min="275" max="275" width="1.7109375" style="180" customWidth="1"/>
    <col min="276" max="512" width="9.140625" style="180"/>
    <col min="513" max="513" width="36.7109375" style="180" customWidth="1"/>
    <col min="514" max="514" width="12.7109375" style="180" customWidth="1"/>
    <col min="515" max="515" width="1.7109375" style="180" customWidth="1"/>
    <col min="516" max="516" width="11.28515625" style="180" bestFit="1" customWidth="1"/>
    <col min="517" max="517" width="1.7109375" style="180" customWidth="1"/>
    <col min="518" max="518" width="12.7109375" style="180" customWidth="1"/>
    <col min="519" max="519" width="1.7109375" style="180" customWidth="1"/>
    <col min="520" max="520" width="12.28515625" style="180" bestFit="1" customWidth="1"/>
    <col min="521" max="521" width="1.7109375" style="180" customWidth="1"/>
    <col min="522" max="522" width="12.28515625" style="180" bestFit="1" customWidth="1"/>
    <col min="523" max="523" width="1.7109375" style="180" customWidth="1"/>
    <col min="524" max="524" width="12.28515625" style="180" bestFit="1" customWidth="1"/>
    <col min="525" max="525" width="1.7109375" style="180" customWidth="1"/>
    <col min="526" max="526" width="12.28515625" style="180" bestFit="1" customWidth="1"/>
    <col min="527" max="527" width="1.7109375" style="180" customWidth="1"/>
    <col min="528" max="528" width="11.85546875" style="180" bestFit="1" customWidth="1"/>
    <col min="529" max="529" width="1.7109375" style="180" customWidth="1"/>
    <col min="530" max="530" width="11.85546875" style="180" bestFit="1" customWidth="1"/>
    <col min="531" max="531" width="1.7109375" style="180" customWidth="1"/>
    <col min="532" max="768" width="9.140625" style="180"/>
    <col min="769" max="769" width="36.7109375" style="180" customWidth="1"/>
    <col min="770" max="770" width="12.7109375" style="180" customWidth="1"/>
    <col min="771" max="771" width="1.7109375" style="180" customWidth="1"/>
    <col min="772" max="772" width="11.28515625" style="180" bestFit="1" customWidth="1"/>
    <col min="773" max="773" width="1.7109375" style="180" customWidth="1"/>
    <col min="774" max="774" width="12.7109375" style="180" customWidth="1"/>
    <col min="775" max="775" width="1.7109375" style="180" customWidth="1"/>
    <col min="776" max="776" width="12.28515625" style="180" bestFit="1" customWidth="1"/>
    <col min="777" max="777" width="1.7109375" style="180" customWidth="1"/>
    <col min="778" max="778" width="12.28515625" style="180" bestFit="1" customWidth="1"/>
    <col min="779" max="779" width="1.7109375" style="180" customWidth="1"/>
    <col min="780" max="780" width="12.28515625" style="180" bestFit="1" customWidth="1"/>
    <col min="781" max="781" width="1.7109375" style="180" customWidth="1"/>
    <col min="782" max="782" width="12.28515625" style="180" bestFit="1" customWidth="1"/>
    <col min="783" max="783" width="1.7109375" style="180" customWidth="1"/>
    <col min="784" max="784" width="11.85546875" style="180" bestFit="1" customWidth="1"/>
    <col min="785" max="785" width="1.7109375" style="180" customWidth="1"/>
    <col min="786" max="786" width="11.85546875" style="180" bestFit="1" customWidth="1"/>
    <col min="787" max="787" width="1.7109375" style="180" customWidth="1"/>
    <col min="788" max="1024" width="9.140625" style="180"/>
    <col min="1025" max="1025" width="36.7109375" style="180" customWidth="1"/>
    <col min="1026" max="1026" width="12.7109375" style="180" customWidth="1"/>
    <col min="1027" max="1027" width="1.7109375" style="180" customWidth="1"/>
    <col min="1028" max="1028" width="11.28515625" style="180" bestFit="1" customWidth="1"/>
    <col min="1029" max="1029" width="1.7109375" style="180" customWidth="1"/>
    <col min="1030" max="1030" width="12.7109375" style="180" customWidth="1"/>
    <col min="1031" max="1031" width="1.7109375" style="180" customWidth="1"/>
    <col min="1032" max="1032" width="12.28515625" style="180" bestFit="1" customWidth="1"/>
    <col min="1033" max="1033" width="1.7109375" style="180" customWidth="1"/>
    <col min="1034" max="1034" width="12.28515625" style="180" bestFit="1" customWidth="1"/>
    <col min="1035" max="1035" width="1.7109375" style="180" customWidth="1"/>
    <col min="1036" max="1036" width="12.28515625" style="180" bestFit="1" customWidth="1"/>
    <col min="1037" max="1037" width="1.7109375" style="180" customWidth="1"/>
    <col min="1038" max="1038" width="12.28515625" style="180" bestFit="1" customWidth="1"/>
    <col min="1039" max="1039" width="1.7109375" style="180" customWidth="1"/>
    <col min="1040" max="1040" width="11.85546875" style="180" bestFit="1" customWidth="1"/>
    <col min="1041" max="1041" width="1.7109375" style="180" customWidth="1"/>
    <col min="1042" max="1042" width="11.85546875" style="180" bestFit="1" customWidth="1"/>
    <col min="1043" max="1043" width="1.7109375" style="180" customWidth="1"/>
    <col min="1044" max="1280" width="9.140625" style="180"/>
    <col min="1281" max="1281" width="36.7109375" style="180" customWidth="1"/>
    <col min="1282" max="1282" width="12.7109375" style="180" customWidth="1"/>
    <col min="1283" max="1283" width="1.7109375" style="180" customWidth="1"/>
    <col min="1284" max="1284" width="11.28515625" style="180" bestFit="1" customWidth="1"/>
    <col min="1285" max="1285" width="1.7109375" style="180" customWidth="1"/>
    <col min="1286" max="1286" width="12.7109375" style="180" customWidth="1"/>
    <col min="1287" max="1287" width="1.7109375" style="180" customWidth="1"/>
    <col min="1288" max="1288" width="12.28515625" style="180" bestFit="1" customWidth="1"/>
    <col min="1289" max="1289" width="1.7109375" style="180" customWidth="1"/>
    <col min="1290" max="1290" width="12.28515625" style="180" bestFit="1" customWidth="1"/>
    <col min="1291" max="1291" width="1.7109375" style="180" customWidth="1"/>
    <col min="1292" max="1292" width="12.28515625" style="180" bestFit="1" customWidth="1"/>
    <col min="1293" max="1293" width="1.7109375" style="180" customWidth="1"/>
    <col min="1294" max="1294" width="12.28515625" style="180" bestFit="1" customWidth="1"/>
    <col min="1295" max="1295" width="1.7109375" style="180" customWidth="1"/>
    <col min="1296" max="1296" width="11.85546875" style="180" bestFit="1" customWidth="1"/>
    <col min="1297" max="1297" width="1.7109375" style="180" customWidth="1"/>
    <col min="1298" max="1298" width="11.85546875" style="180" bestFit="1" customWidth="1"/>
    <col min="1299" max="1299" width="1.7109375" style="180" customWidth="1"/>
    <col min="1300" max="1536" width="9.140625" style="180"/>
    <col min="1537" max="1537" width="36.7109375" style="180" customWidth="1"/>
    <col min="1538" max="1538" width="12.7109375" style="180" customWidth="1"/>
    <col min="1539" max="1539" width="1.7109375" style="180" customWidth="1"/>
    <col min="1540" max="1540" width="11.28515625" style="180" bestFit="1" customWidth="1"/>
    <col min="1541" max="1541" width="1.7109375" style="180" customWidth="1"/>
    <col min="1542" max="1542" width="12.7109375" style="180" customWidth="1"/>
    <col min="1543" max="1543" width="1.7109375" style="180" customWidth="1"/>
    <col min="1544" max="1544" width="12.28515625" style="180" bestFit="1" customWidth="1"/>
    <col min="1545" max="1545" width="1.7109375" style="180" customWidth="1"/>
    <col min="1546" max="1546" width="12.28515625" style="180" bestFit="1" customWidth="1"/>
    <col min="1547" max="1547" width="1.7109375" style="180" customWidth="1"/>
    <col min="1548" max="1548" width="12.28515625" style="180" bestFit="1" customWidth="1"/>
    <col min="1549" max="1549" width="1.7109375" style="180" customWidth="1"/>
    <col min="1550" max="1550" width="12.28515625" style="180" bestFit="1" customWidth="1"/>
    <col min="1551" max="1551" width="1.7109375" style="180" customWidth="1"/>
    <col min="1552" max="1552" width="11.85546875" style="180" bestFit="1" customWidth="1"/>
    <col min="1553" max="1553" width="1.7109375" style="180" customWidth="1"/>
    <col min="1554" max="1554" width="11.85546875" style="180" bestFit="1" customWidth="1"/>
    <col min="1555" max="1555" width="1.7109375" style="180" customWidth="1"/>
    <col min="1556" max="1792" width="9.140625" style="180"/>
    <col min="1793" max="1793" width="36.7109375" style="180" customWidth="1"/>
    <col min="1794" max="1794" width="12.7109375" style="180" customWidth="1"/>
    <col min="1795" max="1795" width="1.7109375" style="180" customWidth="1"/>
    <col min="1796" max="1796" width="11.28515625" style="180" bestFit="1" customWidth="1"/>
    <col min="1797" max="1797" width="1.7109375" style="180" customWidth="1"/>
    <col min="1798" max="1798" width="12.7109375" style="180" customWidth="1"/>
    <col min="1799" max="1799" width="1.7109375" style="180" customWidth="1"/>
    <col min="1800" max="1800" width="12.28515625" style="180" bestFit="1" customWidth="1"/>
    <col min="1801" max="1801" width="1.7109375" style="180" customWidth="1"/>
    <col min="1802" max="1802" width="12.28515625" style="180" bestFit="1" customWidth="1"/>
    <col min="1803" max="1803" width="1.7109375" style="180" customWidth="1"/>
    <col min="1804" max="1804" width="12.28515625" style="180" bestFit="1" customWidth="1"/>
    <col min="1805" max="1805" width="1.7109375" style="180" customWidth="1"/>
    <col min="1806" max="1806" width="12.28515625" style="180" bestFit="1" customWidth="1"/>
    <col min="1807" max="1807" width="1.7109375" style="180" customWidth="1"/>
    <col min="1808" max="1808" width="11.85546875" style="180" bestFit="1" customWidth="1"/>
    <col min="1809" max="1809" width="1.7109375" style="180" customWidth="1"/>
    <col min="1810" max="1810" width="11.85546875" style="180" bestFit="1" customWidth="1"/>
    <col min="1811" max="1811" width="1.7109375" style="180" customWidth="1"/>
    <col min="1812" max="2048" width="9.140625" style="180"/>
    <col min="2049" max="2049" width="36.7109375" style="180" customWidth="1"/>
    <col min="2050" max="2050" width="12.7109375" style="180" customWidth="1"/>
    <col min="2051" max="2051" width="1.7109375" style="180" customWidth="1"/>
    <col min="2052" max="2052" width="11.28515625" style="180" bestFit="1" customWidth="1"/>
    <col min="2053" max="2053" width="1.7109375" style="180" customWidth="1"/>
    <col min="2054" max="2054" width="12.7109375" style="180" customWidth="1"/>
    <col min="2055" max="2055" width="1.7109375" style="180" customWidth="1"/>
    <col min="2056" max="2056" width="12.28515625" style="180" bestFit="1" customWidth="1"/>
    <col min="2057" max="2057" width="1.7109375" style="180" customWidth="1"/>
    <col min="2058" max="2058" width="12.28515625" style="180" bestFit="1" customWidth="1"/>
    <col min="2059" max="2059" width="1.7109375" style="180" customWidth="1"/>
    <col min="2060" max="2060" width="12.28515625" style="180" bestFit="1" customWidth="1"/>
    <col min="2061" max="2061" width="1.7109375" style="180" customWidth="1"/>
    <col min="2062" max="2062" width="12.28515625" style="180" bestFit="1" customWidth="1"/>
    <col min="2063" max="2063" width="1.7109375" style="180" customWidth="1"/>
    <col min="2064" max="2064" width="11.85546875" style="180" bestFit="1" customWidth="1"/>
    <col min="2065" max="2065" width="1.7109375" style="180" customWidth="1"/>
    <col min="2066" max="2066" width="11.85546875" style="180" bestFit="1" customWidth="1"/>
    <col min="2067" max="2067" width="1.7109375" style="180" customWidth="1"/>
    <col min="2068" max="2304" width="9.140625" style="180"/>
    <col min="2305" max="2305" width="36.7109375" style="180" customWidth="1"/>
    <col min="2306" max="2306" width="12.7109375" style="180" customWidth="1"/>
    <col min="2307" max="2307" width="1.7109375" style="180" customWidth="1"/>
    <col min="2308" max="2308" width="11.28515625" style="180" bestFit="1" customWidth="1"/>
    <col min="2309" max="2309" width="1.7109375" style="180" customWidth="1"/>
    <col min="2310" max="2310" width="12.7109375" style="180" customWidth="1"/>
    <col min="2311" max="2311" width="1.7109375" style="180" customWidth="1"/>
    <col min="2312" max="2312" width="12.28515625" style="180" bestFit="1" customWidth="1"/>
    <col min="2313" max="2313" width="1.7109375" style="180" customWidth="1"/>
    <col min="2314" max="2314" width="12.28515625" style="180" bestFit="1" customWidth="1"/>
    <col min="2315" max="2315" width="1.7109375" style="180" customWidth="1"/>
    <col min="2316" max="2316" width="12.28515625" style="180" bestFit="1" customWidth="1"/>
    <col min="2317" max="2317" width="1.7109375" style="180" customWidth="1"/>
    <col min="2318" max="2318" width="12.28515625" style="180" bestFit="1" customWidth="1"/>
    <col min="2319" max="2319" width="1.7109375" style="180" customWidth="1"/>
    <col min="2320" max="2320" width="11.85546875" style="180" bestFit="1" customWidth="1"/>
    <col min="2321" max="2321" width="1.7109375" style="180" customWidth="1"/>
    <col min="2322" max="2322" width="11.85546875" style="180" bestFit="1" customWidth="1"/>
    <col min="2323" max="2323" width="1.7109375" style="180" customWidth="1"/>
    <col min="2324" max="2560" width="9.140625" style="180"/>
    <col min="2561" max="2561" width="36.7109375" style="180" customWidth="1"/>
    <col min="2562" max="2562" width="12.7109375" style="180" customWidth="1"/>
    <col min="2563" max="2563" width="1.7109375" style="180" customWidth="1"/>
    <col min="2564" max="2564" width="11.28515625" style="180" bestFit="1" customWidth="1"/>
    <col min="2565" max="2565" width="1.7109375" style="180" customWidth="1"/>
    <col min="2566" max="2566" width="12.7109375" style="180" customWidth="1"/>
    <col min="2567" max="2567" width="1.7109375" style="180" customWidth="1"/>
    <col min="2568" max="2568" width="12.28515625" style="180" bestFit="1" customWidth="1"/>
    <col min="2569" max="2569" width="1.7109375" style="180" customWidth="1"/>
    <col min="2570" max="2570" width="12.28515625" style="180" bestFit="1" customWidth="1"/>
    <col min="2571" max="2571" width="1.7109375" style="180" customWidth="1"/>
    <col min="2572" max="2572" width="12.28515625" style="180" bestFit="1" customWidth="1"/>
    <col min="2573" max="2573" width="1.7109375" style="180" customWidth="1"/>
    <col min="2574" max="2574" width="12.28515625" style="180" bestFit="1" customWidth="1"/>
    <col min="2575" max="2575" width="1.7109375" style="180" customWidth="1"/>
    <col min="2576" max="2576" width="11.85546875" style="180" bestFit="1" customWidth="1"/>
    <col min="2577" max="2577" width="1.7109375" style="180" customWidth="1"/>
    <col min="2578" max="2578" width="11.85546875" style="180" bestFit="1" customWidth="1"/>
    <col min="2579" max="2579" width="1.7109375" style="180" customWidth="1"/>
    <col min="2580" max="2816" width="9.140625" style="180"/>
    <col min="2817" max="2817" width="36.7109375" style="180" customWidth="1"/>
    <col min="2818" max="2818" width="12.7109375" style="180" customWidth="1"/>
    <col min="2819" max="2819" width="1.7109375" style="180" customWidth="1"/>
    <col min="2820" max="2820" width="11.28515625" style="180" bestFit="1" customWidth="1"/>
    <col min="2821" max="2821" width="1.7109375" style="180" customWidth="1"/>
    <col min="2822" max="2822" width="12.7109375" style="180" customWidth="1"/>
    <col min="2823" max="2823" width="1.7109375" style="180" customWidth="1"/>
    <col min="2824" max="2824" width="12.28515625" style="180" bestFit="1" customWidth="1"/>
    <col min="2825" max="2825" width="1.7109375" style="180" customWidth="1"/>
    <col min="2826" max="2826" width="12.28515625" style="180" bestFit="1" customWidth="1"/>
    <col min="2827" max="2827" width="1.7109375" style="180" customWidth="1"/>
    <col min="2828" max="2828" width="12.28515625" style="180" bestFit="1" customWidth="1"/>
    <col min="2829" max="2829" width="1.7109375" style="180" customWidth="1"/>
    <col min="2830" max="2830" width="12.28515625" style="180" bestFit="1" customWidth="1"/>
    <col min="2831" max="2831" width="1.7109375" style="180" customWidth="1"/>
    <col min="2832" max="2832" width="11.85546875" style="180" bestFit="1" customWidth="1"/>
    <col min="2833" max="2833" width="1.7109375" style="180" customWidth="1"/>
    <col min="2834" max="2834" width="11.85546875" style="180" bestFit="1" customWidth="1"/>
    <col min="2835" max="2835" width="1.7109375" style="180" customWidth="1"/>
    <col min="2836" max="3072" width="9.140625" style="180"/>
    <col min="3073" max="3073" width="36.7109375" style="180" customWidth="1"/>
    <col min="3074" max="3074" width="12.7109375" style="180" customWidth="1"/>
    <col min="3075" max="3075" width="1.7109375" style="180" customWidth="1"/>
    <col min="3076" max="3076" width="11.28515625" style="180" bestFit="1" customWidth="1"/>
    <col min="3077" max="3077" width="1.7109375" style="180" customWidth="1"/>
    <col min="3078" max="3078" width="12.7109375" style="180" customWidth="1"/>
    <col min="3079" max="3079" width="1.7109375" style="180" customWidth="1"/>
    <col min="3080" max="3080" width="12.28515625" style="180" bestFit="1" customWidth="1"/>
    <col min="3081" max="3081" width="1.7109375" style="180" customWidth="1"/>
    <col min="3082" max="3082" width="12.28515625" style="180" bestFit="1" customWidth="1"/>
    <col min="3083" max="3083" width="1.7109375" style="180" customWidth="1"/>
    <col min="3084" max="3084" width="12.28515625" style="180" bestFit="1" customWidth="1"/>
    <col min="3085" max="3085" width="1.7109375" style="180" customWidth="1"/>
    <col min="3086" max="3086" width="12.28515625" style="180" bestFit="1" customWidth="1"/>
    <col min="3087" max="3087" width="1.7109375" style="180" customWidth="1"/>
    <col min="3088" max="3088" width="11.85546875" style="180" bestFit="1" customWidth="1"/>
    <col min="3089" max="3089" width="1.7109375" style="180" customWidth="1"/>
    <col min="3090" max="3090" width="11.85546875" style="180" bestFit="1" customWidth="1"/>
    <col min="3091" max="3091" width="1.7109375" style="180" customWidth="1"/>
    <col min="3092" max="3328" width="9.140625" style="180"/>
    <col min="3329" max="3329" width="36.7109375" style="180" customWidth="1"/>
    <col min="3330" max="3330" width="12.7109375" style="180" customWidth="1"/>
    <col min="3331" max="3331" width="1.7109375" style="180" customWidth="1"/>
    <col min="3332" max="3332" width="11.28515625" style="180" bestFit="1" customWidth="1"/>
    <col min="3333" max="3333" width="1.7109375" style="180" customWidth="1"/>
    <col min="3334" max="3334" width="12.7109375" style="180" customWidth="1"/>
    <col min="3335" max="3335" width="1.7109375" style="180" customWidth="1"/>
    <col min="3336" max="3336" width="12.28515625" style="180" bestFit="1" customWidth="1"/>
    <col min="3337" max="3337" width="1.7109375" style="180" customWidth="1"/>
    <col min="3338" max="3338" width="12.28515625" style="180" bestFit="1" customWidth="1"/>
    <col min="3339" max="3339" width="1.7109375" style="180" customWidth="1"/>
    <col min="3340" max="3340" width="12.28515625" style="180" bestFit="1" customWidth="1"/>
    <col min="3341" max="3341" width="1.7109375" style="180" customWidth="1"/>
    <col min="3342" max="3342" width="12.28515625" style="180" bestFit="1" customWidth="1"/>
    <col min="3343" max="3343" width="1.7109375" style="180" customWidth="1"/>
    <col min="3344" max="3344" width="11.85546875" style="180" bestFit="1" customWidth="1"/>
    <col min="3345" max="3345" width="1.7109375" style="180" customWidth="1"/>
    <col min="3346" max="3346" width="11.85546875" style="180" bestFit="1" customWidth="1"/>
    <col min="3347" max="3347" width="1.7109375" style="180" customWidth="1"/>
    <col min="3348" max="3584" width="9.140625" style="180"/>
    <col min="3585" max="3585" width="36.7109375" style="180" customWidth="1"/>
    <col min="3586" max="3586" width="12.7109375" style="180" customWidth="1"/>
    <col min="3587" max="3587" width="1.7109375" style="180" customWidth="1"/>
    <col min="3588" max="3588" width="11.28515625" style="180" bestFit="1" customWidth="1"/>
    <col min="3589" max="3589" width="1.7109375" style="180" customWidth="1"/>
    <col min="3590" max="3590" width="12.7109375" style="180" customWidth="1"/>
    <col min="3591" max="3591" width="1.7109375" style="180" customWidth="1"/>
    <col min="3592" max="3592" width="12.28515625" style="180" bestFit="1" customWidth="1"/>
    <col min="3593" max="3593" width="1.7109375" style="180" customWidth="1"/>
    <col min="3594" max="3594" width="12.28515625" style="180" bestFit="1" customWidth="1"/>
    <col min="3595" max="3595" width="1.7109375" style="180" customWidth="1"/>
    <col min="3596" max="3596" width="12.28515625" style="180" bestFit="1" customWidth="1"/>
    <col min="3597" max="3597" width="1.7109375" style="180" customWidth="1"/>
    <col min="3598" max="3598" width="12.28515625" style="180" bestFit="1" customWidth="1"/>
    <col min="3599" max="3599" width="1.7109375" style="180" customWidth="1"/>
    <col min="3600" max="3600" width="11.85546875" style="180" bestFit="1" customWidth="1"/>
    <col min="3601" max="3601" width="1.7109375" style="180" customWidth="1"/>
    <col min="3602" max="3602" width="11.85546875" style="180" bestFit="1" customWidth="1"/>
    <col min="3603" max="3603" width="1.7109375" style="180" customWidth="1"/>
    <col min="3604" max="3840" width="9.140625" style="180"/>
    <col min="3841" max="3841" width="36.7109375" style="180" customWidth="1"/>
    <col min="3842" max="3842" width="12.7109375" style="180" customWidth="1"/>
    <col min="3843" max="3843" width="1.7109375" style="180" customWidth="1"/>
    <col min="3844" max="3844" width="11.28515625" style="180" bestFit="1" customWidth="1"/>
    <col min="3845" max="3845" width="1.7109375" style="180" customWidth="1"/>
    <col min="3846" max="3846" width="12.7109375" style="180" customWidth="1"/>
    <col min="3847" max="3847" width="1.7109375" style="180" customWidth="1"/>
    <col min="3848" max="3848" width="12.28515625" style="180" bestFit="1" customWidth="1"/>
    <col min="3849" max="3849" width="1.7109375" style="180" customWidth="1"/>
    <col min="3850" max="3850" width="12.28515625" style="180" bestFit="1" customWidth="1"/>
    <col min="3851" max="3851" width="1.7109375" style="180" customWidth="1"/>
    <col min="3852" max="3852" width="12.28515625" style="180" bestFit="1" customWidth="1"/>
    <col min="3853" max="3853" width="1.7109375" style="180" customWidth="1"/>
    <col min="3854" max="3854" width="12.28515625" style="180" bestFit="1" customWidth="1"/>
    <col min="3855" max="3855" width="1.7109375" style="180" customWidth="1"/>
    <col min="3856" max="3856" width="11.85546875" style="180" bestFit="1" customWidth="1"/>
    <col min="3857" max="3857" width="1.7109375" style="180" customWidth="1"/>
    <col min="3858" max="3858" width="11.85546875" style="180" bestFit="1" customWidth="1"/>
    <col min="3859" max="3859" width="1.7109375" style="180" customWidth="1"/>
    <col min="3860" max="4096" width="9.140625" style="180"/>
    <col min="4097" max="4097" width="36.7109375" style="180" customWidth="1"/>
    <col min="4098" max="4098" width="12.7109375" style="180" customWidth="1"/>
    <col min="4099" max="4099" width="1.7109375" style="180" customWidth="1"/>
    <col min="4100" max="4100" width="11.28515625" style="180" bestFit="1" customWidth="1"/>
    <col min="4101" max="4101" width="1.7109375" style="180" customWidth="1"/>
    <col min="4102" max="4102" width="12.7109375" style="180" customWidth="1"/>
    <col min="4103" max="4103" width="1.7109375" style="180" customWidth="1"/>
    <col min="4104" max="4104" width="12.28515625" style="180" bestFit="1" customWidth="1"/>
    <col min="4105" max="4105" width="1.7109375" style="180" customWidth="1"/>
    <col min="4106" max="4106" width="12.28515625" style="180" bestFit="1" customWidth="1"/>
    <col min="4107" max="4107" width="1.7109375" style="180" customWidth="1"/>
    <col min="4108" max="4108" width="12.28515625" style="180" bestFit="1" customWidth="1"/>
    <col min="4109" max="4109" width="1.7109375" style="180" customWidth="1"/>
    <col min="4110" max="4110" width="12.28515625" style="180" bestFit="1" customWidth="1"/>
    <col min="4111" max="4111" width="1.7109375" style="180" customWidth="1"/>
    <col min="4112" max="4112" width="11.85546875" style="180" bestFit="1" customWidth="1"/>
    <col min="4113" max="4113" width="1.7109375" style="180" customWidth="1"/>
    <col min="4114" max="4114" width="11.85546875" style="180" bestFit="1" customWidth="1"/>
    <col min="4115" max="4115" width="1.7109375" style="180" customWidth="1"/>
    <col min="4116" max="4352" width="9.140625" style="180"/>
    <col min="4353" max="4353" width="36.7109375" style="180" customWidth="1"/>
    <col min="4354" max="4354" width="12.7109375" style="180" customWidth="1"/>
    <col min="4355" max="4355" width="1.7109375" style="180" customWidth="1"/>
    <col min="4356" max="4356" width="11.28515625" style="180" bestFit="1" customWidth="1"/>
    <col min="4357" max="4357" width="1.7109375" style="180" customWidth="1"/>
    <col min="4358" max="4358" width="12.7109375" style="180" customWidth="1"/>
    <col min="4359" max="4359" width="1.7109375" style="180" customWidth="1"/>
    <col min="4360" max="4360" width="12.28515625" style="180" bestFit="1" customWidth="1"/>
    <col min="4361" max="4361" width="1.7109375" style="180" customWidth="1"/>
    <col min="4362" max="4362" width="12.28515625" style="180" bestFit="1" customWidth="1"/>
    <col min="4363" max="4363" width="1.7109375" style="180" customWidth="1"/>
    <col min="4364" max="4364" width="12.28515625" style="180" bestFit="1" customWidth="1"/>
    <col min="4365" max="4365" width="1.7109375" style="180" customWidth="1"/>
    <col min="4366" max="4366" width="12.28515625" style="180" bestFit="1" customWidth="1"/>
    <col min="4367" max="4367" width="1.7109375" style="180" customWidth="1"/>
    <col min="4368" max="4368" width="11.85546875" style="180" bestFit="1" customWidth="1"/>
    <col min="4369" max="4369" width="1.7109375" style="180" customWidth="1"/>
    <col min="4370" max="4370" width="11.85546875" style="180" bestFit="1" customWidth="1"/>
    <col min="4371" max="4371" width="1.7109375" style="180" customWidth="1"/>
    <col min="4372" max="4608" width="9.140625" style="180"/>
    <col min="4609" max="4609" width="36.7109375" style="180" customWidth="1"/>
    <col min="4610" max="4610" width="12.7109375" style="180" customWidth="1"/>
    <col min="4611" max="4611" width="1.7109375" style="180" customWidth="1"/>
    <col min="4612" max="4612" width="11.28515625" style="180" bestFit="1" customWidth="1"/>
    <col min="4613" max="4613" width="1.7109375" style="180" customWidth="1"/>
    <col min="4614" max="4614" width="12.7109375" style="180" customWidth="1"/>
    <col min="4615" max="4615" width="1.7109375" style="180" customWidth="1"/>
    <col min="4616" max="4616" width="12.28515625" style="180" bestFit="1" customWidth="1"/>
    <col min="4617" max="4617" width="1.7109375" style="180" customWidth="1"/>
    <col min="4618" max="4618" width="12.28515625" style="180" bestFit="1" customWidth="1"/>
    <col min="4619" max="4619" width="1.7109375" style="180" customWidth="1"/>
    <col min="4620" max="4620" width="12.28515625" style="180" bestFit="1" customWidth="1"/>
    <col min="4621" max="4621" width="1.7109375" style="180" customWidth="1"/>
    <col min="4622" max="4622" width="12.28515625" style="180" bestFit="1" customWidth="1"/>
    <col min="4623" max="4623" width="1.7109375" style="180" customWidth="1"/>
    <col min="4624" max="4624" width="11.85546875" style="180" bestFit="1" customWidth="1"/>
    <col min="4625" max="4625" width="1.7109375" style="180" customWidth="1"/>
    <col min="4626" max="4626" width="11.85546875" style="180" bestFit="1" customWidth="1"/>
    <col min="4627" max="4627" width="1.7109375" style="180" customWidth="1"/>
    <col min="4628" max="4864" width="9.140625" style="180"/>
    <col min="4865" max="4865" width="36.7109375" style="180" customWidth="1"/>
    <col min="4866" max="4866" width="12.7109375" style="180" customWidth="1"/>
    <col min="4867" max="4867" width="1.7109375" style="180" customWidth="1"/>
    <col min="4868" max="4868" width="11.28515625" style="180" bestFit="1" customWidth="1"/>
    <col min="4869" max="4869" width="1.7109375" style="180" customWidth="1"/>
    <col min="4870" max="4870" width="12.7109375" style="180" customWidth="1"/>
    <col min="4871" max="4871" width="1.7109375" style="180" customWidth="1"/>
    <col min="4872" max="4872" width="12.28515625" style="180" bestFit="1" customWidth="1"/>
    <col min="4873" max="4873" width="1.7109375" style="180" customWidth="1"/>
    <col min="4874" max="4874" width="12.28515625" style="180" bestFit="1" customWidth="1"/>
    <col min="4875" max="4875" width="1.7109375" style="180" customWidth="1"/>
    <col min="4876" max="4876" width="12.28515625" style="180" bestFit="1" customWidth="1"/>
    <col min="4877" max="4877" width="1.7109375" style="180" customWidth="1"/>
    <col min="4878" max="4878" width="12.28515625" style="180" bestFit="1" customWidth="1"/>
    <col min="4879" max="4879" width="1.7109375" style="180" customWidth="1"/>
    <col min="4880" max="4880" width="11.85546875" style="180" bestFit="1" customWidth="1"/>
    <col min="4881" max="4881" width="1.7109375" style="180" customWidth="1"/>
    <col min="4882" max="4882" width="11.85546875" style="180" bestFit="1" customWidth="1"/>
    <col min="4883" max="4883" width="1.7109375" style="180" customWidth="1"/>
    <col min="4884" max="5120" width="9.140625" style="180"/>
    <col min="5121" max="5121" width="36.7109375" style="180" customWidth="1"/>
    <col min="5122" max="5122" width="12.7109375" style="180" customWidth="1"/>
    <col min="5123" max="5123" width="1.7109375" style="180" customWidth="1"/>
    <col min="5124" max="5124" width="11.28515625" style="180" bestFit="1" customWidth="1"/>
    <col min="5125" max="5125" width="1.7109375" style="180" customWidth="1"/>
    <col min="5126" max="5126" width="12.7109375" style="180" customWidth="1"/>
    <col min="5127" max="5127" width="1.7109375" style="180" customWidth="1"/>
    <col min="5128" max="5128" width="12.28515625" style="180" bestFit="1" customWidth="1"/>
    <col min="5129" max="5129" width="1.7109375" style="180" customWidth="1"/>
    <col min="5130" max="5130" width="12.28515625" style="180" bestFit="1" customWidth="1"/>
    <col min="5131" max="5131" width="1.7109375" style="180" customWidth="1"/>
    <col min="5132" max="5132" width="12.28515625" style="180" bestFit="1" customWidth="1"/>
    <col min="5133" max="5133" width="1.7109375" style="180" customWidth="1"/>
    <col min="5134" max="5134" width="12.28515625" style="180" bestFit="1" customWidth="1"/>
    <col min="5135" max="5135" width="1.7109375" style="180" customWidth="1"/>
    <col min="5136" max="5136" width="11.85546875" style="180" bestFit="1" customWidth="1"/>
    <col min="5137" max="5137" width="1.7109375" style="180" customWidth="1"/>
    <col min="5138" max="5138" width="11.85546875" style="180" bestFit="1" customWidth="1"/>
    <col min="5139" max="5139" width="1.7109375" style="180" customWidth="1"/>
    <col min="5140" max="5376" width="9.140625" style="180"/>
    <col min="5377" max="5377" width="36.7109375" style="180" customWidth="1"/>
    <col min="5378" max="5378" width="12.7109375" style="180" customWidth="1"/>
    <col min="5379" max="5379" width="1.7109375" style="180" customWidth="1"/>
    <col min="5380" max="5380" width="11.28515625" style="180" bestFit="1" customWidth="1"/>
    <col min="5381" max="5381" width="1.7109375" style="180" customWidth="1"/>
    <col min="5382" max="5382" width="12.7109375" style="180" customWidth="1"/>
    <col min="5383" max="5383" width="1.7109375" style="180" customWidth="1"/>
    <col min="5384" max="5384" width="12.28515625" style="180" bestFit="1" customWidth="1"/>
    <col min="5385" max="5385" width="1.7109375" style="180" customWidth="1"/>
    <col min="5386" max="5386" width="12.28515625" style="180" bestFit="1" customWidth="1"/>
    <col min="5387" max="5387" width="1.7109375" style="180" customWidth="1"/>
    <col min="5388" max="5388" width="12.28515625" style="180" bestFit="1" customWidth="1"/>
    <col min="5389" max="5389" width="1.7109375" style="180" customWidth="1"/>
    <col min="5390" max="5390" width="12.28515625" style="180" bestFit="1" customWidth="1"/>
    <col min="5391" max="5391" width="1.7109375" style="180" customWidth="1"/>
    <col min="5392" max="5392" width="11.85546875" style="180" bestFit="1" customWidth="1"/>
    <col min="5393" max="5393" width="1.7109375" style="180" customWidth="1"/>
    <col min="5394" max="5394" width="11.85546875" style="180" bestFit="1" customWidth="1"/>
    <col min="5395" max="5395" width="1.7109375" style="180" customWidth="1"/>
    <col min="5396" max="5632" width="9.140625" style="180"/>
    <col min="5633" max="5633" width="36.7109375" style="180" customWidth="1"/>
    <col min="5634" max="5634" width="12.7109375" style="180" customWidth="1"/>
    <col min="5635" max="5635" width="1.7109375" style="180" customWidth="1"/>
    <col min="5636" max="5636" width="11.28515625" style="180" bestFit="1" customWidth="1"/>
    <col min="5637" max="5637" width="1.7109375" style="180" customWidth="1"/>
    <col min="5638" max="5638" width="12.7109375" style="180" customWidth="1"/>
    <col min="5639" max="5639" width="1.7109375" style="180" customWidth="1"/>
    <col min="5640" max="5640" width="12.28515625" style="180" bestFit="1" customWidth="1"/>
    <col min="5641" max="5641" width="1.7109375" style="180" customWidth="1"/>
    <col min="5642" max="5642" width="12.28515625" style="180" bestFit="1" customWidth="1"/>
    <col min="5643" max="5643" width="1.7109375" style="180" customWidth="1"/>
    <col min="5644" max="5644" width="12.28515625" style="180" bestFit="1" customWidth="1"/>
    <col min="5645" max="5645" width="1.7109375" style="180" customWidth="1"/>
    <col min="5646" max="5646" width="12.28515625" style="180" bestFit="1" customWidth="1"/>
    <col min="5647" max="5647" width="1.7109375" style="180" customWidth="1"/>
    <col min="5648" max="5648" width="11.85546875" style="180" bestFit="1" customWidth="1"/>
    <col min="5649" max="5649" width="1.7109375" style="180" customWidth="1"/>
    <col min="5650" max="5650" width="11.85546875" style="180" bestFit="1" customWidth="1"/>
    <col min="5651" max="5651" width="1.7109375" style="180" customWidth="1"/>
    <col min="5652" max="5888" width="9.140625" style="180"/>
    <col min="5889" max="5889" width="36.7109375" style="180" customWidth="1"/>
    <col min="5890" max="5890" width="12.7109375" style="180" customWidth="1"/>
    <col min="5891" max="5891" width="1.7109375" style="180" customWidth="1"/>
    <col min="5892" max="5892" width="11.28515625" style="180" bestFit="1" customWidth="1"/>
    <col min="5893" max="5893" width="1.7109375" style="180" customWidth="1"/>
    <col min="5894" max="5894" width="12.7109375" style="180" customWidth="1"/>
    <col min="5895" max="5895" width="1.7109375" style="180" customWidth="1"/>
    <col min="5896" max="5896" width="12.28515625" style="180" bestFit="1" customWidth="1"/>
    <col min="5897" max="5897" width="1.7109375" style="180" customWidth="1"/>
    <col min="5898" max="5898" width="12.28515625" style="180" bestFit="1" customWidth="1"/>
    <col min="5899" max="5899" width="1.7109375" style="180" customWidth="1"/>
    <col min="5900" max="5900" width="12.28515625" style="180" bestFit="1" customWidth="1"/>
    <col min="5901" max="5901" width="1.7109375" style="180" customWidth="1"/>
    <col min="5902" max="5902" width="12.28515625" style="180" bestFit="1" customWidth="1"/>
    <col min="5903" max="5903" width="1.7109375" style="180" customWidth="1"/>
    <col min="5904" max="5904" width="11.85546875" style="180" bestFit="1" customWidth="1"/>
    <col min="5905" max="5905" width="1.7109375" style="180" customWidth="1"/>
    <col min="5906" max="5906" width="11.85546875" style="180" bestFit="1" customWidth="1"/>
    <col min="5907" max="5907" width="1.7109375" style="180" customWidth="1"/>
    <col min="5908" max="6144" width="9.140625" style="180"/>
    <col min="6145" max="6145" width="36.7109375" style="180" customWidth="1"/>
    <col min="6146" max="6146" width="12.7109375" style="180" customWidth="1"/>
    <col min="6147" max="6147" width="1.7109375" style="180" customWidth="1"/>
    <col min="6148" max="6148" width="11.28515625" style="180" bestFit="1" customWidth="1"/>
    <col min="6149" max="6149" width="1.7109375" style="180" customWidth="1"/>
    <col min="6150" max="6150" width="12.7109375" style="180" customWidth="1"/>
    <col min="6151" max="6151" width="1.7109375" style="180" customWidth="1"/>
    <col min="6152" max="6152" width="12.28515625" style="180" bestFit="1" customWidth="1"/>
    <col min="6153" max="6153" width="1.7109375" style="180" customWidth="1"/>
    <col min="6154" max="6154" width="12.28515625" style="180" bestFit="1" customWidth="1"/>
    <col min="6155" max="6155" width="1.7109375" style="180" customWidth="1"/>
    <col min="6156" max="6156" width="12.28515625" style="180" bestFit="1" customWidth="1"/>
    <col min="6157" max="6157" width="1.7109375" style="180" customWidth="1"/>
    <col min="6158" max="6158" width="12.28515625" style="180" bestFit="1" customWidth="1"/>
    <col min="6159" max="6159" width="1.7109375" style="180" customWidth="1"/>
    <col min="6160" max="6160" width="11.85546875" style="180" bestFit="1" customWidth="1"/>
    <col min="6161" max="6161" width="1.7109375" style="180" customWidth="1"/>
    <col min="6162" max="6162" width="11.85546875" style="180" bestFit="1" customWidth="1"/>
    <col min="6163" max="6163" width="1.7109375" style="180" customWidth="1"/>
    <col min="6164" max="6400" width="9.140625" style="180"/>
    <col min="6401" max="6401" width="36.7109375" style="180" customWidth="1"/>
    <col min="6402" max="6402" width="12.7109375" style="180" customWidth="1"/>
    <col min="6403" max="6403" width="1.7109375" style="180" customWidth="1"/>
    <col min="6404" max="6404" width="11.28515625" style="180" bestFit="1" customWidth="1"/>
    <col min="6405" max="6405" width="1.7109375" style="180" customWidth="1"/>
    <col min="6406" max="6406" width="12.7109375" style="180" customWidth="1"/>
    <col min="6407" max="6407" width="1.7109375" style="180" customWidth="1"/>
    <col min="6408" max="6408" width="12.28515625" style="180" bestFit="1" customWidth="1"/>
    <col min="6409" max="6409" width="1.7109375" style="180" customWidth="1"/>
    <col min="6410" max="6410" width="12.28515625" style="180" bestFit="1" customWidth="1"/>
    <col min="6411" max="6411" width="1.7109375" style="180" customWidth="1"/>
    <col min="6412" max="6412" width="12.28515625" style="180" bestFit="1" customWidth="1"/>
    <col min="6413" max="6413" width="1.7109375" style="180" customWidth="1"/>
    <col min="6414" max="6414" width="12.28515625" style="180" bestFit="1" customWidth="1"/>
    <col min="6415" max="6415" width="1.7109375" style="180" customWidth="1"/>
    <col min="6416" max="6416" width="11.85546875" style="180" bestFit="1" customWidth="1"/>
    <col min="6417" max="6417" width="1.7109375" style="180" customWidth="1"/>
    <col min="6418" max="6418" width="11.85546875" style="180" bestFit="1" customWidth="1"/>
    <col min="6419" max="6419" width="1.7109375" style="180" customWidth="1"/>
    <col min="6420" max="6656" width="9.140625" style="180"/>
    <col min="6657" max="6657" width="36.7109375" style="180" customWidth="1"/>
    <col min="6658" max="6658" width="12.7109375" style="180" customWidth="1"/>
    <col min="6659" max="6659" width="1.7109375" style="180" customWidth="1"/>
    <col min="6660" max="6660" width="11.28515625" style="180" bestFit="1" customWidth="1"/>
    <col min="6661" max="6661" width="1.7109375" style="180" customWidth="1"/>
    <col min="6662" max="6662" width="12.7109375" style="180" customWidth="1"/>
    <col min="6663" max="6663" width="1.7109375" style="180" customWidth="1"/>
    <col min="6664" max="6664" width="12.28515625" style="180" bestFit="1" customWidth="1"/>
    <col min="6665" max="6665" width="1.7109375" style="180" customWidth="1"/>
    <col min="6666" max="6666" width="12.28515625" style="180" bestFit="1" customWidth="1"/>
    <col min="6667" max="6667" width="1.7109375" style="180" customWidth="1"/>
    <col min="6668" max="6668" width="12.28515625" style="180" bestFit="1" customWidth="1"/>
    <col min="6669" max="6669" width="1.7109375" style="180" customWidth="1"/>
    <col min="6670" max="6670" width="12.28515625" style="180" bestFit="1" customWidth="1"/>
    <col min="6671" max="6671" width="1.7109375" style="180" customWidth="1"/>
    <col min="6672" max="6672" width="11.85546875" style="180" bestFit="1" customWidth="1"/>
    <col min="6673" max="6673" width="1.7109375" style="180" customWidth="1"/>
    <col min="6674" max="6674" width="11.85546875" style="180" bestFit="1" customWidth="1"/>
    <col min="6675" max="6675" width="1.7109375" style="180" customWidth="1"/>
    <col min="6676" max="6912" width="9.140625" style="180"/>
    <col min="6913" max="6913" width="36.7109375" style="180" customWidth="1"/>
    <col min="6914" max="6914" width="12.7109375" style="180" customWidth="1"/>
    <col min="6915" max="6915" width="1.7109375" style="180" customWidth="1"/>
    <col min="6916" max="6916" width="11.28515625" style="180" bestFit="1" customWidth="1"/>
    <col min="6917" max="6917" width="1.7109375" style="180" customWidth="1"/>
    <col min="6918" max="6918" width="12.7109375" style="180" customWidth="1"/>
    <col min="6919" max="6919" width="1.7109375" style="180" customWidth="1"/>
    <col min="6920" max="6920" width="12.28515625" style="180" bestFit="1" customWidth="1"/>
    <col min="6921" max="6921" width="1.7109375" style="180" customWidth="1"/>
    <col min="6922" max="6922" width="12.28515625" style="180" bestFit="1" customWidth="1"/>
    <col min="6923" max="6923" width="1.7109375" style="180" customWidth="1"/>
    <col min="6924" max="6924" width="12.28515625" style="180" bestFit="1" customWidth="1"/>
    <col min="6925" max="6925" width="1.7109375" style="180" customWidth="1"/>
    <col min="6926" max="6926" width="12.28515625" style="180" bestFit="1" customWidth="1"/>
    <col min="6927" max="6927" width="1.7109375" style="180" customWidth="1"/>
    <col min="6928" max="6928" width="11.85546875" style="180" bestFit="1" customWidth="1"/>
    <col min="6929" max="6929" width="1.7109375" style="180" customWidth="1"/>
    <col min="6930" max="6930" width="11.85546875" style="180" bestFit="1" customWidth="1"/>
    <col min="6931" max="6931" width="1.7109375" style="180" customWidth="1"/>
    <col min="6932" max="7168" width="9.140625" style="180"/>
    <col min="7169" max="7169" width="36.7109375" style="180" customWidth="1"/>
    <col min="7170" max="7170" width="12.7109375" style="180" customWidth="1"/>
    <col min="7171" max="7171" width="1.7109375" style="180" customWidth="1"/>
    <col min="7172" max="7172" width="11.28515625" style="180" bestFit="1" customWidth="1"/>
    <col min="7173" max="7173" width="1.7109375" style="180" customWidth="1"/>
    <col min="7174" max="7174" width="12.7109375" style="180" customWidth="1"/>
    <col min="7175" max="7175" width="1.7109375" style="180" customWidth="1"/>
    <col min="7176" max="7176" width="12.28515625" style="180" bestFit="1" customWidth="1"/>
    <col min="7177" max="7177" width="1.7109375" style="180" customWidth="1"/>
    <col min="7178" max="7178" width="12.28515625" style="180" bestFit="1" customWidth="1"/>
    <col min="7179" max="7179" width="1.7109375" style="180" customWidth="1"/>
    <col min="7180" max="7180" width="12.28515625" style="180" bestFit="1" customWidth="1"/>
    <col min="7181" max="7181" width="1.7109375" style="180" customWidth="1"/>
    <col min="7182" max="7182" width="12.28515625" style="180" bestFit="1" customWidth="1"/>
    <col min="7183" max="7183" width="1.7109375" style="180" customWidth="1"/>
    <col min="7184" max="7184" width="11.85546875" style="180" bestFit="1" customWidth="1"/>
    <col min="7185" max="7185" width="1.7109375" style="180" customWidth="1"/>
    <col min="7186" max="7186" width="11.85546875" style="180" bestFit="1" customWidth="1"/>
    <col min="7187" max="7187" width="1.7109375" style="180" customWidth="1"/>
    <col min="7188" max="7424" width="9.140625" style="180"/>
    <col min="7425" max="7425" width="36.7109375" style="180" customWidth="1"/>
    <col min="7426" max="7426" width="12.7109375" style="180" customWidth="1"/>
    <col min="7427" max="7427" width="1.7109375" style="180" customWidth="1"/>
    <col min="7428" max="7428" width="11.28515625" style="180" bestFit="1" customWidth="1"/>
    <col min="7429" max="7429" width="1.7109375" style="180" customWidth="1"/>
    <col min="7430" max="7430" width="12.7109375" style="180" customWidth="1"/>
    <col min="7431" max="7431" width="1.7109375" style="180" customWidth="1"/>
    <col min="7432" max="7432" width="12.28515625" style="180" bestFit="1" customWidth="1"/>
    <col min="7433" max="7433" width="1.7109375" style="180" customWidth="1"/>
    <col min="7434" max="7434" width="12.28515625" style="180" bestFit="1" customWidth="1"/>
    <col min="7435" max="7435" width="1.7109375" style="180" customWidth="1"/>
    <col min="7436" max="7436" width="12.28515625" style="180" bestFit="1" customWidth="1"/>
    <col min="7437" max="7437" width="1.7109375" style="180" customWidth="1"/>
    <col min="7438" max="7438" width="12.28515625" style="180" bestFit="1" customWidth="1"/>
    <col min="7439" max="7439" width="1.7109375" style="180" customWidth="1"/>
    <col min="7440" max="7440" width="11.85546875" style="180" bestFit="1" customWidth="1"/>
    <col min="7441" max="7441" width="1.7109375" style="180" customWidth="1"/>
    <col min="7442" max="7442" width="11.85546875" style="180" bestFit="1" customWidth="1"/>
    <col min="7443" max="7443" width="1.7109375" style="180" customWidth="1"/>
    <col min="7444" max="7680" width="9.140625" style="180"/>
    <col min="7681" max="7681" width="36.7109375" style="180" customWidth="1"/>
    <col min="7682" max="7682" width="12.7109375" style="180" customWidth="1"/>
    <col min="7683" max="7683" width="1.7109375" style="180" customWidth="1"/>
    <col min="7684" max="7684" width="11.28515625" style="180" bestFit="1" customWidth="1"/>
    <col min="7685" max="7685" width="1.7109375" style="180" customWidth="1"/>
    <col min="7686" max="7686" width="12.7109375" style="180" customWidth="1"/>
    <col min="7687" max="7687" width="1.7109375" style="180" customWidth="1"/>
    <col min="7688" max="7688" width="12.28515625" style="180" bestFit="1" customWidth="1"/>
    <col min="7689" max="7689" width="1.7109375" style="180" customWidth="1"/>
    <col min="7690" max="7690" width="12.28515625" style="180" bestFit="1" customWidth="1"/>
    <col min="7691" max="7691" width="1.7109375" style="180" customWidth="1"/>
    <col min="7692" max="7692" width="12.28515625" style="180" bestFit="1" customWidth="1"/>
    <col min="7693" max="7693" width="1.7109375" style="180" customWidth="1"/>
    <col min="7694" max="7694" width="12.28515625" style="180" bestFit="1" customWidth="1"/>
    <col min="7695" max="7695" width="1.7109375" style="180" customWidth="1"/>
    <col min="7696" max="7696" width="11.85546875" style="180" bestFit="1" customWidth="1"/>
    <col min="7697" max="7697" width="1.7109375" style="180" customWidth="1"/>
    <col min="7698" max="7698" width="11.85546875" style="180" bestFit="1" customWidth="1"/>
    <col min="7699" max="7699" width="1.7109375" style="180" customWidth="1"/>
    <col min="7700" max="7936" width="9.140625" style="180"/>
    <col min="7937" max="7937" width="36.7109375" style="180" customWidth="1"/>
    <col min="7938" max="7938" width="12.7109375" style="180" customWidth="1"/>
    <col min="7939" max="7939" width="1.7109375" style="180" customWidth="1"/>
    <col min="7940" max="7940" width="11.28515625" style="180" bestFit="1" customWidth="1"/>
    <col min="7941" max="7941" width="1.7109375" style="180" customWidth="1"/>
    <col min="7942" max="7942" width="12.7109375" style="180" customWidth="1"/>
    <col min="7943" max="7943" width="1.7109375" style="180" customWidth="1"/>
    <col min="7944" max="7944" width="12.28515625" style="180" bestFit="1" customWidth="1"/>
    <col min="7945" max="7945" width="1.7109375" style="180" customWidth="1"/>
    <col min="7946" max="7946" width="12.28515625" style="180" bestFit="1" customWidth="1"/>
    <col min="7947" max="7947" width="1.7109375" style="180" customWidth="1"/>
    <col min="7948" max="7948" width="12.28515625" style="180" bestFit="1" customWidth="1"/>
    <col min="7949" max="7949" width="1.7109375" style="180" customWidth="1"/>
    <col min="7950" max="7950" width="12.28515625" style="180" bestFit="1" customWidth="1"/>
    <col min="7951" max="7951" width="1.7109375" style="180" customWidth="1"/>
    <col min="7952" max="7952" width="11.85546875" style="180" bestFit="1" customWidth="1"/>
    <col min="7953" max="7953" width="1.7109375" style="180" customWidth="1"/>
    <col min="7954" max="7954" width="11.85546875" style="180" bestFit="1" customWidth="1"/>
    <col min="7955" max="7955" width="1.7109375" style="180" customWidth="1"/>
    <col min="7956" max="8192" width="9.140625" style="180"/>
    <col min="8193" max="8193" width="36.7109375" style="180" customWidth="1"/>
    <col min="8194" max="8194" width="12.7109375" style="180" customWidth="1"/>
    <col min="8195" max="8195" width="1.7109375" style="180" customWidth="1"/>
    <col min="8196" max="8196" width="11.28515625" style="180" bestFit="1" customWidth="1"/>
    <col min="8197" max="8197" width="1.7109375" style="180" customWidth="1"/>
    <col min="8198" max="8198" width="12.7109375" style="180" customWidth="1"/>
    <col min="8199" max="8199" width="1.7109375" style="180" customWidth="1"/>
    <col min="8200" max="8200" width="12.28515625" style="180" bestFit="1" customWidth="1"/>
    <col min="8201" max="8201" width="1.7109375" style="180" customWidth="1"/>
    <col min="8202" max="8202" width="12.28515625" style="180" bestFit="1" customWidth="1"/>
    <col min="8203" max="8203" width="1.7109375" style="180" customWidth="1"/>
    <col min="8204" max="8204" width="12.28515625" style="180" bestFit="1" customWidth="1"/>
    <col min="8205" max="8205" width="1.7109375" style="180" customWidth="1"/>
    <col min="8206" max="8206" width="12.28515625" style="180" bestFit="1" customWidth="1"/>
    <col min="8207" max="8207" width="1.7109375" style="180" customWidth="1"/>
    <col min="8208" max="8208" width="11.85546875" style="180" bestFit="1" customWidth="1"/>
    <col min="8209" max="8209" width="1.7109375" style="180" customWidth="1"/>
    <col min="8210" max="8210" width="11.85546875" style="180" bestFit="1" customWidth="1"/>
    <col min="8211" max="8211" width="1.7109375" style="180" customWidth="1"/>
    <col min="8212" max="8448" width="9.140625" style="180"/>
    <col min="8449" max="8449" width="36.7109375" style="180" customWidth="1"/>
    <col min="8450" max="8450" width="12.7109375" style="180" customWidth="1"/>
    <col min="8451" max="8451" width="1.7109375" style="180" customWidth="1"/>
    <col min="8452" max="8452" width="11.28515625" style="180" bestFit="1" customWidth="1"/>
    <col min="8453" max="8453" width="1.7109375" style="180" customWidth="1"/>
    <col min="8454" max="8454" width="12.7109375" style="180" customWidth="1"/>
    <col min="8455" max="8455" width="1.7109375" style="180" customWidth="1"/>
    <col min="8456" max="8456" width="12.28515625" style="180" bestFit="1" customWidth="1"/>
    <col min="8457" max="8457" width="1.7109375" style="180" customWidth="1"/>
    <col min="8458" max="8458" width="12.28515625" style="180" bestFit="1" customWidth="1"/>
    <col min="8459" max="8459" width="1.7109375" style="180" customWidth="1"/>
    <col min="8460" max="8460" width="12.28515625" style="180" bestFit="1" customWidth="1"/>
    <col min="8461" max="8461" width="1.7109375" style="180" customWidth="1"/>
    <col min="8462" max="8462" width="12.28515625" style="180" bestFit="1" customWidth="1"/>
    <col min="8463" max="8463" width="1.7109375" style="180" customWidth="1"/>
    <col min="8464" max="8464" width="11.85546875" style="180" bestFit="1" customWidth="1"/>
    <col min="8465" max="8465" width="1.7109375" style="180" customWidth="1"/>
    <col min="8466" max="8466" width="11.85546875" style="180" bestFit="1" customWidth="1"/>
    <col min="8467" max="8467" width="1.7109375" style="180" customWidth="1"/>
    <col min="8468" max="8704" width="9.140625" style="180"/>
    <col min="8705" max="8705" width="36.7109375" style="180" customWidth="1"/>
    <col min="8706" max="8706" width="12.7109375" style="180" customWidth="1"/>
    <col min="8707" max="8707" width="1.7109375" style="180" customWidth="1"/>
    <col min="8708" max="8708" width="11.28515625" style="180" bestFit="1" customWidth="1"/>
    <col min="8709" max="8709" width="1.7109375" style="180" customWidth="1"/>
    <col min="8710" max="8710" width="12.7109375" style="180" customWidth="1"/>
    <col min="8711" max="8711" width="1.7109375" style="180" customWidth="1"/>
    <col min="8712" max="8712" width="12.28515625" style="180" bestFit="1" customWidth="1"/>
    <col min="8713" max="8713" width="1.7109375" style="180" customWidth="1"/>
    <col min="8714" max="8714" width="12.28515625" style="180" bestFit="1" customWidth="1"/>
    <col min="8715" max="8715" width="1.7109375" style="180" customWidth="1"/>
    <col min="8716" max="8716" width="12.28515625" style="180" bestFit="1" customWidth="1"/>
    <col min="8717" max="8717" width="1.7109375" style="180" customWidth="1"/>
    <col min="8718" max="8718" width="12.28515625" style="180" bestFit="1" customWidth="1"/>
    <col min="8719" max="8719" width="1.7109375" style="180" customWidth="1"/>
    <col min="8720" max="8720" width="11.85546875" style="180" bestFit="1" customWidth="1"/>
    <col min="8721" max="8721" width="1.7109375" style="180" customWidth="1"/>
    <col min="8722" max="8722" width="11.85546875" style="180" bestFit="1" customWidth="1"/>
    <col min="8723" max="8723" width="1.7109375" style="180" customWidth="1"/>
    <col min="8724" max="8960" width="9.140625" style="180"/>
    <col min="8961" max="8961" width="36.7109375" style="180" customWidth="1"/>
    <col min="8962" max="8962" width="12.7109375" style="180" customWidth="1"/>
    <col min="8963" max="8963" width="1.7109375" style="180" customWidth="1"/>
    <col min="8964" max="8964" width="11.28515625" style="180" bestFit="1" customWidth="1"/>
    <col min="8965" max="8965" width="1.7109375" style="180" customWidth="1"/>
    <col min="8966" max="8966" width="12.7109375" style="180" customWidth="1"/>
    <col min="8967" max="8967" width="1.7109375" style="180" customWidth="1"/>
    <col min="8968" max="8968" width="12.28515625" style="180" bestFit="1" customWidth="1"/>
    <col min="8969" max="8969" width="1.7109375" style="180" customWidth="1"/>
    <col min="8970" max="8970" width="12.28515625" style="180" bestFit="1" customWidth="1"/>
    <col min="8971" max="8971" width="1.7109375" style="180" customWidth="1"/>
    <col min="8972" max="8972" width="12.28515625" style="180" bestFit="1" customWidth="1"/>
    <col min="8973" max="8973" width="1.7109375" style="180" customWidth="1"/>
    <col min="8974" max="8974" width="12.28515625" style="180" bestFit="1" customWidth="1"/>
    <col min="8975" max="8975" width="1.7109375" style="180" customWidth="1"/>
    <col min="8976" max="8976" width="11.85546875" style="180" bestFit="1" customWidth="1"/>
    <col min="8977" max="8977" width="1.7109375" style="180" customWidth="1"/>
    <col min="8978" max="8978" width="11.85546875" style="180" bestFit="1" customWidth="1"/>
    <col min="8979" max="8979" width="1.7109375" style="180" customWidth="1"/>
    <col min="8980" max="9216" width="9.140625" style="180"/>
    <col min="9217" max="9217" width="36.7109375" style="180" customWidth="1"/>
    <col min="9218" max="9218" width="12.7109375" style="180" customWidth="1"/>
    <col min="9219" max="9219" width="1.7109375" style="180" customWidth="1"/>
    <col min="9220" max="9220" width="11.28515625" style="180" bestFit="1" customWidth="1"/>
    <col min="9221" max="9221" width="1.7109375" style="180" customWidth="1"/>
    <col min="9222" max="9222" width="12.7109375" style="180" customWidth="1"/>
    <col min="9223" max="9223" width="1.7109375" style="180" customWidth="1"/>
    <col min="9224" max="9224" width="12.28515625" style="180" bestFit="1" customWidth="1"/>
    <col min="9225" max="9225" width="1.7109375" style="180" customWidth="1"/>
    <col min="9226" max="9226" width="12.28515625" style="180" bestFit="1" customWidth="1"/>
    <col min="9227" max="9227" width="1.7109375" style="180" customWidth="1"/>
    <col min="9228" max="9228" width="12.28515625" style="180" bestFit="1" customWidth="1"/>
    <col min="9229" max="9229" width="1.7109375" style="180" customWidth="1"/>
    <col min="9230" max="9230" width="12.28515625" style="180" bestFit="1" customWidth="1"/>
    <col min="9231" max="9231" width="1.7109375" style="180" customWidth="1"/>
    <col min="9232" max="9232" width="11.85546875" style="180" bestFit="1" customWidth="1"/>
    <col min="9233" max="9233" width="1.7109375" style="180" customWidth="1"/>
    <col min="9234" max="9234" width="11.85546875" style="180" bestFit="1" customWidth="1"/>
    <col min="9235" max="9235" width="1.7109375" style="180" customWidth="1"/>
    <col min="9236" max="9472" width="9.140625" style="180"/>
    <col min="9473" max="9473" width="36.7109375" style="180" customWidth="1"/>
    <col min="9474" max="9474" width="12.7109375" style="180" customWidth="1"/>
    <col min="9475" max="9475" width="1.7109375" style="180" customWidth="1"/>
    <col min="9476" max="9476" width="11.28515625" style="180" bestFit="1" customWidth="1"/>
    <col min="9477" max="9477" width="1.7109375" style="180" customWidth="1"/>
    <col min="9478" max="9478" width="12.7109375" style="180" customWidth="1"/>
    <col min="9479" max="9479" width="1.7109375" style="180" customWidth="1"/>
    <col min="9480" max="9480" width="12.28515625" style="180" bestFit="1" customWidth="1"/>
    <col min="9481" max="9481" width="1.7109375" style="180" customWidth="1"/>
    <col min="9482" max="9482" width="12.28515625" style="180" bestFit="1" customWidth="1"/>
    <col min="9483" max="9483" width="1.7109375" style="180" customWidth="1"/>
    <col min="9484" max="9484" width="12.28515625" style="180" bestFit="1" customWidth="1"/>
    <col min="9485" max="9485" width="1.7109375" style="180" customWidth="1"/>
    <col min="9486" max="9486" width="12.28515625" style="180" bestFit="1" customWidth="1"/>
    <col min="9487" max="9487" width="1.7109375" style="180" customWidth="1"/>
    <col min="9488" max="9488" width="11.85546875" style="180" bestFit="1" customWidth="1"/>
    <col min="9489" max="9489" width="1.7109375" style="180" customWidth="1"/>
    <col min="9490" max="9490" width="11.85546875" style="180" bestFit="1" customWidth="1"/>
    <col min="9491" max="9491" width="1.7109375" style="180" customWidth="1"/>
    <col min="9492" max="9728" width="9.140625" style="180"/>
    <col min="9729" max="9729" width="36.7109375" style="180" customWidth="1"/>
    <col min="9730" max="9730" width="12.7109375" style="180" customWidth="1"/>
    <col min="9731" max="9731" width="1.7109375" style="180" customWidth="1"/>
    <col min="9732" max="9732" width="11.28515625" style="180" bestFit="1" customWidth="1"/>
    <col min="9733" max="9733" width="1.7109375" style="180" customWidth="1"/>
    <col min="9734" max="9734" width="12.7109375" style="180" customWidth="1"/>
    <col min="9735" max="9735" width="1.7109375" style="180" customWidth="1"/>
    <col min="9736" max="9736" width="12.28515625" style="180" bestFit="1" customWidth="1"/>
    <col min="9737" max="9737" width="1.7109375" style="180" customWidth="1"/>
    <col min="9738" max="9738" width="12.28515625" style="180" bestFit="1" customWidth="1"/>
    <col min="9739" max="9739" width="1.7109375" style="180" customWidth="1"/>
    <col min="9740" max="9740" width="12.28515625" style="180" bestFit="1" customWidth="1"/>
    <col min="9741" max="9741" width="1.7109375" style="180" customWidth="1"/>
    <col min="9742" max="9742" width="12.28515625" style="180" bestFit="1" customWidth="1"/>
    <col min="9743" max="9743" width="1.7109375" style="180" customWidth="1"/>
    <col min="9744" max="9744" width="11.85546875" style="180" bestFit="1" customWidth="1"/>
    <col min="9745" max="9745" width="1.7109375" style="180" customWidth="1"/>
    <col min="9746" max="9746" width="11.85546875" style="180" bestFit="1" customWidth="1"/>
    <col min="9747" max="9747" width="1.7109375" style="180" customWidth="1"/>
    <col min="9748" max="9984" width="9.140625" style="180"/>
    <col min="9985" max="9985" width="36.7109375" style="180" customWidth="1"/>
    <col min="9986" max="9986" width="12.7109375" style="180" customWidth="1"/>
    <col min="9987" max="9987" width="1.7109375" style="180" customWidth="1"/>
    <col min="9988" max="9988" width="11.28515625" style="180" bestFit="1" customWidth="1"/>
    <col min="9989" max="9989" width="1.7109375" style="180" customWidth="1"/>
    <col min="9990" max="9990" width="12.7109375" style="180" customWidth="1"/>
    <col min="9991" max="9991" width="1.7109375" style="180" customWidth="1"/>
    <col min="9992" max="9992" width="12.28515625" style="180" bestFit="1" customWidth="1"/>
    <col min="9993" max="9993" width="1.7109375" style="180" customWidth="1"/>
    <col min="9994" max="9994" width="12.28515625" style="180" bestFit="1" customWidth="1"/>
    <col min="9995" max="9995" width="1.7109375" style="180" customWidth="1"/>
    <col min="9996" max="9996" width="12.28515625" style="180" bestFit="1" customWidth="1"/>
    <col min="9997" max="9997" width="1.7109375" style="180" customWidth="1"/>
    <col min="9998" max="9998" width="12.28515625" style="180" bestFit="1" customWidth="1"/>
    <col min="9999" max="9999" width="1.7109375" style="180" customWidth="1"/>
    <col min="10000" max="10000" width="11.85546875" style="180" bestFit="1" customWidth="1"/>
    <col min="10001" max="10001" width="1.7109375" style="180" customWidth="1"/>
    <col min="10002" max="10002" width="11.85546875" style="180" bestFit="1" customWidth="1"/>
    <col min="10003" max="10003" width="1.7109375" style="180" customWidth="1"/>
    <col min="10004" max="10240" width="9.140625" style="180"/>
    <col min="10241" max="10241" width="36.7109375" style="180" customWidth="1"/>
    <col min="10242" max="10242" width="12.7109375" style="180" customWidth="1"/>
    <col min="10243" max="10243" width="1.7109375" style="180" customWidth="1"/>
    <col min="10244" max="10244" width="11.28515625" style="180" bestFit="1" customWidth="1"/>
    <col min="10245" max="10245" width="1.7109375" style="180" customWidth="1"/>
    <col min="10246" max="10246" width="12.7109375" style="180" customWidth="1"/>
    <col min="10247" max="10247" width="1.7109375" style="180" customWidth="1"/>
    <col min="10248" max="10248" width="12.28515625" style="180" bestFit="1" customWidth="1"/>
    <col min="10249" max="10249" width="1.7109375" style="180" customWidth="1"/>
    <col min="10250" max="10250" width="12.28515625" style="180" bestFit="1" customWidth="1"/>
    <col min="10251" max="10251" width="1.7109375" style="180" customWidth="1"/>
    <col min="10252" max="10252" width="12.28515625" style="180" bestFit="1" customWidth="1"/>
    <col min="10253" max="10253" width="1.7109375" style="180" customWidth="1"/>
    <col min="10254" max="10254" width="12.28515625" style="180" bestFit="1" customWidth="1"/>
    <col min="10255" max="10255" width="1.7109375" style="180" customWidth="1"/>
    <col min="10256" max="10256" width="11.85546875" style="180" bestFit="1" customWidth="1"/>
    <col min="10257" max="10257" width="1.7109375" style="180" customWidth="1"/>
    <col min="10258" max="10258" width="11.85546875" style="180" bestFit="1" customWidth="1"/>
    <col min="10259" max="10259" width="1.7109375" style="180" customWidth="1"/>
    <col min="10260" max="10496" width="9.140625" style="180"/>
    <col min="10497" max="10497" width="36.7109375" style="180" customWidth="1"/>
    <col min="10498" max="10498" width="12.7109375" style="180" customWidth="1"/>
    <col min="10499" max="10499" width="1.7109375" style="180" customWidth="1"/>
    <col min="10500" max="10500" width="11.28515625" style="180" bestFit="1" customWidth="1"/>
    <col min="10501" max="10501" width="1.7109375" style="180" customWidth="1"/>
    <col min="10502" max="10502" width="12.7109375" style="180" customWidth="1"/>
    <col min="10503" max="10503" width="1.7109375" style="180" customWidth="1"/>
    <col min="10504" max="10504" width="12.28515625" style="180" bestFit="1" customWidth="1"/>
    <col min="10505" max="10505" width="1.7109375" style="180" customWidth="1"/>
    <col min="10506" max="10506" width="12.28515625" style="180" bestFit="1" customWidth="1"/>
    <col min="10507" max="10507" width="1.7109375" style="180" customWidth="1"/>
    <col min="10508" max="10508" width="12.28515625" style="180" bestFit="1" customWidth="1"/>
    <col min="10509" max="10509" width="1.7109375" style="180" customWidth="1"/>
    <col min="10510" max="10510" width="12.28515625" style="180" bestFit="1" customWidth="1"/>
    <col min="10511" max="10511" width="1.7109375" style="180" customWidth="1"/>
    <col min="10512" max="10512" width="11.85546875" style="180" bestFit="1" customWidth="1"/>
    <col min="10513" max="10513" width="1.7109375" style="180" customWidth="1"/>
    <col min="10514" max="10514" width="11.85546875" style="180" bestFit="1" customWidth="1"/>
    <col min="10515" max="10515" width="1.7109375" style="180" customWidth="1"/>
    <col min="10516" max="10752" width="9.140625" style="180"/>
    <col min="10753" max="10753" width="36.7109375" style="180" customWidth="1"/>
    <col min="10754" max="10754" width="12.7109375" style="180" customWidth="1"/>
    <col min="10755" max="10755" width="1.7109375" style="180" customWidth="1"/>
    <col min="10756" max="10756" width="11.28515625" style="180" bestFit="1" customWidth="1"/>
    <col min="10757" max="10757" width="1.7109375" style="180" customWidth="1"/>
    <col min="10758" max="10758" width="12.7109375" style="180" customWidth="1"/>
    <col min="10759" max="10759" width="1.7109375" style="180" customWidth="1"/>
    <col min="10760" max="10760" width="12.28515625" style="180" bestFit="1" customWidth="1"/>
    <col min="10761" max="10761" width="1.7109375" style="180" customWidth="1"/>
    <col min="10762" max="10762" width="12.28515625" style="180" bestFit="1" customWidth="1"/>
    <col min="10763" max="10763" width="1.7109375" style="180" customWidth="1"/>
    <col min="10764" max="10764" width="12.28515625" style="180" bestFit="1" customWidth="1"/>
    <col min="10765" max="10765" width="1.7109375" style="180" customWidth="1"/>
    <col min="10766" max="10766" width="12.28515625" style="180" bestFit="1" customWidth="1"/>
    <col min="10767" max="10767" width="1.7109375" style="180" customWidth="1"/>
    <col min="10768" max="10768" width="11.85546875" style="180" bestFit="1" customWidth="1"/>
    <col min="10769" max="10769" width="1.7109375" style="180" customWidth="1"/>
    <col min="10770" max="10770" width="11.85546875" style="180" bestFit="1" customWidth="1"/>
    <col min="10771" max="10771" width="1.7109375" style="180" customWidth="1"/>
    <col min="10772" max="11008" width="9.140625" style="180"/>
    <col min="11009" max="11009" width="36.7109375" style="180" customWidth="1"/>
    <col min="11010" max="11010" width="12.7109375" style="180" customWidth="1"/>
    <col min="11011" max="11011" width="1.7109375" style="180" customWidth="1"/>
    <col min="11012" max="11012" width="11.28515625" style="180" bestFit="1" customWidth="1"/>
    <col min="11013" max="11013" width="1.7109375" style="180" customWidth="1"/>
    <col min="11014" max="11014" width="12.7109375" style="180" customWidth="1"/>
    <col min="11015" max="11015" width="1.7109375" style="180" customWidth="1"/>
    <col min="11016" max="11016" width="12.28515625" style="180" bestFit="1" customWidth="1"/>
    <col min="11017" max="11017" width="1.7109375" style="180" customWidth="1"/>
    <col min="11018" max="11018" width="12.28515625" style="180" bestFit="1" customWidth="1"/>
    <col min="11019" max="11019" width="1.7109375" style="180" customWidth="1"/>
    <col min="11020" max="11020" width="12.28515625" style="180" bestFit="1" customWidth="1"/>
    <col min="11021" max="11021" width="1.7109375" style="180" customWidth="1"/>
    <col min="11022" max="11022" width="12.28515625" style="180" bestFit="1" customWidth="1"/>
    <col min="11023" max="11023" width="1.7109375" style="180" customWidth="1"/>
    <col min="11024" max="11024" width="11.85546875" style="180" bestFit="1" customWidth="1"/>
    <col min="11025" max="11025" width="1.7109375" style="180" customWidth="1"/>
    <col min="11026" max="11026" width="11.85546875" style="180" bestFit="1" customWidth="1"/>
    <col min="11027" max="11027" width="1.7109375" style="180" customWidth="1"/>
    <col min="11028" max="11264" width="9.140625" style="180"/>
    <col min="11265" max="11265" width="36.7109375" style="180" customWidth="1"/>
    <col min="11266" max="11266" width="12.7109375" style="180" customWidth="1"/>
    <col min="11267" max="11267" width="1.7109375" style="180" customWidth="1"/>
    <col min="11268" max="11268" width="11.28515625" style="180" bestFit="1" customWidth="1"/>
    <col min="11269" max="11269" width="1.7109375" style="180" customWidth="1"/>
    <col min="11270" max="11270" width="12.7109375" style="180" customWidth="1"/>
    <col min="11271" max="11271" width="1.7109375" style="180" customWidth="1"/>
    <col min="11272" max="11272" width="12.28515625" style="180" bestFit="1" customWidth="1"/>
    <col min="11273" max="11273" width="1.7109375" style="180" customWidth="1"/>
    <col min="11274" max="11274" width="12.28515625" style="180" bestFit="1" customWidth="1"/>
    <col min="11275" max="11275" width="1.7109375" style="180" customWidth="1"/>
    <col min="11276" max="11276" width="12.28515625" style="180" bestFit="1" customWidth="1"/>
    <col min="11277" max="11277" width="1.7109375" style="180" customWidth="1"/>
    <col min="11278" max="11278" width="12.28515625" style="180" bestFit="1" customWidth="1"/>
    <col min="11279" max="11279" width="1.7109375" style="180" customWidth="1"/>
    <col min="11280" max="11280" width="11.85546875" style="180" bestFit="1" customWidth="1"/>
    <col min="11281" max="11281" width="1.7109375" style="180" customWidth="1"/>
    <col min="11282" max="11282" width="11.85546875" style="180" bestFit="1" customWidth="1"/>
    <col min="11283" max="11283" width="1.7109375" style="180" customWidth="1"/>
    <col min="11284" max="11520" width="9.140625" style="180"/>
    <col min="11521" max="11521" width="36.7109375" style="180" customWidth="1"/>
    <col min="11522" max="11522" width="12.7109375" style="180" customWidth="1"/>
    <col min="11523" max="11523" width="1.7109375" style="180" customWidth="1"/>
    <col min="11524" max="11524" width="11.28515625" style="180" bestFit="1" customWidth="1"/>
    <col min="11525" max="11525" width="1.7109375" style="180" customWidth="1"/>
    <col min="11526" max="11526" width="12.7109375" style="180" customWidth="1"/>
    <col min="11527" max="11527" width="1.7109375" style="180" customWidth="1"/>
    <col min="11528" max="11528" width="12.28515625" style="180" bestFit="1" customWidth="1"/>
    <col min="11529" max="11529" width="1.7109375" style="180" customWidth="1"/>
    <col min="11530" max="11530" width="12.28515625" style="180" bestFit="1" customWidth="1"/>
    <col min="11531" max="11531" width="1.7109375" style="180" customWidth="1"/>
    <col min="11532" max="11532" width="12.28515625" style="180" bestFit="1" customWidth="1"/>
    <col min="11533" max="11533" width="1.7109375" style="180" customWidth="1"/>
    <col min="11534" max="11534" width="12.28515625" style="180" bestFit="1" customWidth="1"/>
    <col min="11535" max="11535" width="1.7109375" style="180" customWidth="1"/>
    <col min="11536" max="11536" width="11.85546875" style="180" bestFit="1" customWidth="1"/>
    <col min="11537" max="11537" width="1.7109375" style="180" customWidth="1"/>
    <col min="11538" max="11538" width="11.85546875" style="180" bestFit="1" customWidth="1"/>
    <col min="11539" max="11539" width="1.7109375" style="180" customWidth="1"/>
    <col min="11540" max="11776" width="9.140625" style="180"/>
    <col min="11777" max="11777" width="36.7109375" style="180" customWidth="1"/>
    <col min="11778" max="11778" width="12.7109375" style="180" customWidth="1"/>
    <col min="11779" max="11779" width="1.7109375" style="180" customWidth="1"/>
    <col min="11780" max="11780" width="11.28515625" style="180" bestFit="1" customWidth="1"/>
    <col min="11781" max="11781" width="1.7109375" style="180" customWidth="1"/>
    <col min="11782" max="11782" width="12.7109375" style="180" customWidth="1"/>
    <col min="11783" max="11783" width="1.7109375" style="180" customWidth="1"/>
    <col min="11784" max="11784" width="12.28515625" style="180" bestFit="1" customWidth="1"/>
    <col min="11785" max="11785" width="1.7109375" style="180" customWidth="1"/>
    <col min="11786" max="11786" width="12.28515625" style="180" bestFit="1" customWidth="1"/>
    <col min="11787" max="11787" width="1.7109375" style="180" customWidth="1"/>
    <col min="11788" max="11788" width="12.28515625" style="180" bestFit="1" customWidth="1"/>
    <col min="11789" max="11789" width="1.7109375" style="180" customWidth="1"/>
    <col min="11790" max="11790" width="12.28515625" style="180" bestFit="1" customWidth="1"/>
    <col min="11791" max="11791" width="1.7109375" style="180" customWidth="1"/>
    <col min="11792" max="11792" width="11.85546875" style="180" bestFit="1" customWidth="1"/>
    <col min="11793" max="11793" width="1.7109375" style="180" customWidth="1"/>
    <col min="11794" max="11794" width="11.85546875" style="180" bestFit="1" customWidth="1"/>
    <col min="11795" max="11795" width="1.7109375" style="180" customWidth="1"/>
    <col min="11796" max="12032" width="9.140625" style="180"/>
    <col min="12033" max="12033" width="36.7109375" style="180" customWidth="1"/>
    <col min="12034" max="12034" width="12.7109375" style="180" customWidth="1"/>
    <col min="12035" max="12035" width="1.7109375" style="180" customWidth="1"/>
    <col min="12036" max="12036" width="11.28515625" style="180" bestFit="1" customWidth="1"/>
    <col min="12037" max="12037" width="1.7109375" style="180" customWidth="1"/>
    <col min="12038" max="12038" width="12.7109375" style="180" customWidth="1"/>
    <col min="12039" max="12039" width="1.7109375" style="180" customWidth="1"/>
    <col min="12040" max="12040" width="12.28515625" style="180" bestFit="1" customWidth="1"/>
    <col min="12041" max="12041" width="1.7109375" style="180" customWidth="1"/>
    <col min="12042" max="12042" width="12.28515625" style="180" bestFit="1" customWidth="1"/>
    <col min="12043" max="12043" width="1.7109375" style="180" customWidth="1"/>
    <col min="12044" max="12044" width="12.28515625" style="180" bestFit="1" customWidth="1"/>
    <col min="12045" max="12045" width="1.7109375" style="180" customWidth="1"/>
    <col min="12046" max="12046" width="12.28515625" style="180" bestFit="1" customWidth="1"/>
    <col min="12047" max="12047" width="1.7109375" style="180" customWidth="1"/>
    <col min="12048" max="12048" width="11.85546875" style="180" bestFit="1" customWidth="1"/>
    <col min="12049" max="12049" width="1.7109375" style="180" customWidth="1"/>
    <col min="12050" max="12050" width="11.85546875" style="180" bestFit="1" customWidth="1"/>
    <col min="12051" max="12051" width="1.7109375" style="180" customWidth="1"/>
    <col min="12052" max="12288" width="9.140625" style="180"/>
    <col min="12289" max="12289" width="36.7109375" style="180" customWidth="1"/>
    <col min="12290" max="12290" width="12.7109375" style="180" customWidth="1"/>
    <col min="12291" max="12291" width="1.7109375" style="180" customWidth="1"/>
    <col min="12292" max="12292" width="11.28515625" style="180" bestFit="1" customWidth="1"/>
    <col min="12293" max="12293" width="1.7109375" style="180" customWidth="1"/>
    <col min="12294" max="12294" width="12.7109375" style="180" customWidth="1"/>
    <col min="12295" max="12295" width="1.7109375" style="180" customWidth="1"/>
    <col min="12296" max="12296" width="12.28515625" style="180" bestFit="1" customWidth="1"/>
    <col min="12297" max="12297" width="1.7109375" style="180" customWidth="1"/>
    <col min="12298" max="12298" width="12.28515625" style="180" bestFit="1" customWidth="1"/>
    <col min="12299" max="12299" width="1.7109375" style="180" customWidth="1"/>
    <col min="12300" max="12300" width="12.28515625" style="180" bestFit="1" customWidth="1"/>
    <col min="12301" max="12301" width="1.7109375" style="180" customWidth="1"/>
    <col min="12302" max="12302" width="12.28515625" style="180" bestFit="1" customWidth="1"/>
    <col min="12303" max="12303" width="1.7109375" style="180" customWidth="1"/>
    <col min="12304" max="12304" width="11.85546875" style="180" bestFit="1" customWidth="1"/>
    <col min="12305" max="12305" width="1.7109375" style="180" customWidth="1"/>
    <col min="12306" max="12306" width="11.85546875" style="180" bestFit="1" customWidth="1"/>
    <col min="12307" max="12307" width="1.7109375" style="180" customWidth="1"/>
    <col min="12308" max="12544" width="9.140625" style="180"/>
    <col min="12545" max="12545" width="36.7109375" style="180" customWidth="1"/>
    <col min="12546" max="12546" width="12.7109375" style="180" customWidth="1"/>
    <col min="12547" max="12547" width="1.7109375" style="180" customWidth="1"/>
    <col min="12548" max="12548" width="11.28515625" style="180" bestFit="1" customWidth="1"/>
    <col min="12549" max="12549" width="1.7109375" style="180" customWidth="1"/>
    <col min="12550" max="12550" width="12.7109375" style="180" customWidth="1"/>
    <col min="12551" max="12551" width="1.7109375" style="180" customWidth="1"/>
    <col min="12552" max="12552" width="12.28515625" style="180" bestFit="1" customWidth="1"/>
    <col min="12553" max="12553" width="1.7109375" style="180" customWidth="1"/>
    <col min="12554" max="12554" width="12.28515625" style="180" bestFit="1" customWidth="1"/>
    <col min="12555" max="12555" width="1.7109375" style="180" customWidth="1"/>
    <col min="12556" max="12556" width="12.28515625" style="180" bestFit="1" customWidth="1"/>
    <col min="12557" max="12557" width="1.7109375" style="180" customWidth="1"/>
    <col min="12558" max="12558" width="12.28515625" style="180" bestFit="1" customWidth="1"/>
    <col min="12559" max="12559" width="1.7109375" style="180" customWidth="1"/>
    <col min="12560" max="12560" width="11.85546875" style="180" bestFit="1" customWidth="1"/>
    <col min="12561" max="12561" width="1.7109375" style="180" customWidth="1"/>
    <col min="12562" max="12562" width="11.85546875" style="180" bestFit="1" customWidth="1"/>
    <col min="12563" max="12563" width="1.7109375" style="180" customWidth="1"/>
    <col min="12564" max="12800" width="9.140625" style="180"/>
    <col min="12801" max="12801" width="36.7109375" style="180" customWidth="1"/>
    <col min="12802" max="12802" width="12.7109375" style="180" customWidth="1"/>
    <col min="12803" max="12803" width="1.7109375" style="180" customWidth="1"/>
    <col min="12804" max="12804" width="11.28515625" style="180" bestFit="1" customWidth="1"/>
    <col min="12805" max="12805" width="1.7109375" style="180" customWidth="1"/>
    <col min="12806" max="12806" width="12.7109375" style="180" customWidth="1"/>
    <col min="12807" max="12807" width="1.7109375" style="180" customWidth="1"/>
    <col min="12808" max="12808" width="12.28515625" style="180" bestFit="1" customWidth="1"/>
    <col min="12809" max="12809" width="1.7109375" style="180" customWidth="1"/>
    <col min="12810" max="12810" width="12.28515625" style="180" bestFit="1" customWidth="1"/>
    <col min="12811" max="12811" width="1.7109375" style="180" customWidth="1"/>
    <col min="12812" max="12812" width="12.28515625" style="180" bestFit="1" customWidth="1"/>
    <col min="12813" max="12813" width="1.7109375" style="180" customWidth="1"/>
    <col min="12814" max="12814" width="12.28515625" style="180" bestFit="1" customWidth="1"/>
    <col min="12815" max="12815" width="1.7109375" style="180" customWidth="1"/>
    <col min="12816" max="12816" width="11.85546875" style="180" bestFit="1" customWidth="1"/>
    <col min="12817" max="12817" width="1.7109375" style="180" customWidth="1"/>
    <col min="12818" max="12818" width="11.85546875" style="180" bestFit="1" customWidth="1"/>
    <col min="12819" max="12819" width="1.7109375" style="180" customWidth="1"/>
    <col min="12820" max="13056" width="9.140625" style="180"/>
    <col min="13057" max="13057" width="36.7109375" style="180" customWidth="1"/>
    <col min="13058" max="13058" width="12.7109375" style="180" customWidth="1"/>
    <col min="13059" max="13059" width="1.7109375" style="180" customWidth="1"/>
    <col min="13060" max="13060" width="11.28515625" style="180" bestFit="1" customWidth="1"/>
    <col min="13061" max="13061" width="1.7109375" style="180" customWidth="1"/>
    <col min="13062" max="13062" width="12.7109375" style="180" customWidth="1"/>
    <col min="13063" max="13063" width="1.7109375" style="180" customWidth="1"/>
    <col min="13064" max="13064" width="12.28515625" style="180" bestFit="1" customWidth="1"/>
    <col min="13065" max="13065" width="1.7109375" style="180" customWidth="1"/>
    <col min="13066" max="13066" width="12.28515625" style="180" bestFit="1" customWidth="1"/>
    <col min="13067" max="13067" width="1.7109375" style="180" customWidth="1"/>
    <col min="13068" max="13068" width="12.28515625" style="180" bestFit="1" customWidth="1"/>
    <col min="13069" max="13069" width="1.7109375" style="180" customWidth="1"/>
    <col min="13070" max="13070" width="12.28515625" style="180" bestFit="1" customWidth="1"/>
    <col min="13071" max="13071" width="1.7109375" style="180" customWidth="1"/>
    <col min="13072" max="13072" width="11.85546875" style="180" bestFit="1" customWidth="1"/>
    <col min="13073" max="13073" width="1.7109375" style="180" customWidth="1"/>
    <col min="13074" max="13074" width="11.85546875" style="180" bestFit="1" customWidth="1"/>
    <col min="13075" max="13075" width="1.7109375" style="180" customWidth="1"/>
    <col min="13076" max="13312" width="9.140625" style="180"/>
    <col min="13313" max="13313" width="36.7109375" style="180" customWidth="1"/>
    <col min="13314" max="13314" width="12.7109375" style="180" customWidth="1"/>
    <col min="13315" max="13315" width="1.7109375" style="180" customWidth="1"/>
    <col min="13316" max="13316" width="11.28515625" style="180" bestFit="1" customWidth="1"/>
    <col min="13317" max="13317" width="1.7109375" style="180" customWidth="1"/>
    <col min="13318" max="13318" width="12.7109375" style="180" customWidth="1"/>
    <col min="13319" max="13319" width="1.7109375" style="180" customWidth="1"/>
    <col min="13320" max="13320" width="12.28515625" style="180" bestFit="1" customWidth="1"/>
    <col min="13321" max="13321" width="1.7109375" style="180" customWidth="1"/>
    <col min="13322" max="13322" width="12.28515625" style="180" bestFit="1" customWidth="1"/>
    <col min="13323" max="13323" width="1.7109375" style="180" customWidth="1"/>
    <col min="13324" max="13324" width="12.28515625" style="180" bestFit="1" customWidth="1"/>
    <col min="13325" max="13325" width="1.7109375" style="180" customWidth="1"/>
    <col min="13326" max="13326" width="12.28515625" style="180" bestFit="1" customWidth="1"/>
    <col min="13327" max="13327" width="1.7109375" style="180" customWidth="1"/>
    <col min="13328" max="13328" width="11.85546875" style="180" bestFit="1" customWidth="1"/>
    <col min="13329" max="13329" width="1.7109375" style="180" customWidth="1"/>
    <col min="13330" max="13330" width="11.85546875" style="180" bestFit="1" customWidth="1"/>
    <col min="13331" max="13331" width="1.7109375" style="180" customWidth="1"/>
    <col min="13332" max="13568" width="9.140625" style="180"/>
    <col min="13569" max="13569" width="36.7109375" style="180" customWidth="1"/>
    <col min="13570" max="13570" width="12.7109375" style="180" customWidth="1"/>
    <col min="13571" max="13571" width="1.7109375" style="180" customWidth="1"/>
    <col min="13572" max="13572" width="11.28515625" style="180" bestFit="1" customWidth="1"/>
    <col min="13573" max="13573" width="1.7109375" style="180" customWidth="1"/>
    <col min="13574" max="13574" width="12.7109375" style="180" customWidth="1"/>
    <col min="13575" max="13575" width="1.7109375" style="180" customWidth="1"/>
    <col min="13576" max="13576" width="12.28515625" style="180" bestFit="1" customWidth="1"/>
    <col min="13577" max="13577" width="1.7109375" style="180" customWidth="1"/>
    <col min="13578" max="13578" width="12.28515625" style="180" bestFit="1" customWidth="1"/>
    <col min="13579" max="13579" width="1.7109375" style="180" customWidth="1"/>
    <col min="13580" max="13580" width="12.28515625" style="180" bestFit="1" customWidth="1"/>
    <col min="13581" max="13581" width="1.7109375" style="180" customWidth="1"/>
    <col min="13582" max="13582" width="12.28515625" style="180" bestFit="1" customWidth="1"/>
    <col min="13583" max="13583" width="1.7109375" style="180" customWidth="1"/>
    <col min="13584" max="13584" width="11.85546875" style="180" bestFit="1" customWidth="1"/>
    <col min="13585" max="13585" width="1.7109375" style="180" customWidth="1"/>
    <col min="13586" max="13586" width="11.85546875" style="180" bestFit="1" customWidth="1"/>
    <col min="13587" max="13587" width="1.7109375" style="180" customWidth="1"/>
    <col min="13588" max="13824" width="9.140625" style="180"/>
    <col min="13825" max="13825" width="36.7109375" style="180" customWidth="1"/>
    <col min="13826" max="13826" width="12.7109375" style="180" customWidth="1"/>
    <col min="13827" max="13827" width="1.7109375" style="180" customWidth="1"/>
    <col min="13828" max="13828" width="11.28515625" style="180" bestFit="1" customWidth="1"/>
    <col min="13829" max="13829" width="1.7109375" style="180" customWidth="1"/>
    <col min="13830" max="13830" width="12.7109375" style="180" customWidth="1"/>
    <col min="13831" max="13831" width="1.7109375" style="180" customWidth="1"/>
    <col min="13832" max="13832" width="12.28515625" style="180" bestFit="1" customWidth="1"/>
    <col min="13833" max="13833" width="1.7109375" style="180" customWidth="1"/>
    <col min="13834" max="13834" width="12.28515625" style="180" bestFit="1" customWidth="1"/>
    <col min="13835" max="13835" width="1.7109375" style="180" customWidth="1"/>
    <col min="13836" max="13836" width="12.28515625" style="180" bestFit="1" customWidth="1"/>
    <col min="13837" max="13837" width="1.7109375" style="180" customWidth="1"/>
    <col min="13838" max="13838" width="12.28515625" style="180" bestFit="1" customWidth="1"/>
    <col min="13839" max="13839" width="1.7109375" style="180" customWidth="1"/>
    <col min="13840" max="13840" width="11.85546875" style="180" bestFit="1" customWidth="1"/>
    <col min="13841" max="13841" width="1.7109375" style="180" customWidth="1"/>
    <col min="13842" max="13842" width="11.85546875" style="180" bestFit="1" customWidth="1"/>
    <col min="13843" max="13843" width="1.7109375" style="180" customWidth="1"/>
    <col min="13844" max="14080" width="9.140625" style="180"/>
    <col min="14081" max="14081" width="36.7109375" style="180" customWidth="1"/>
    <col min="14082" max="14082" width="12.7109375" style="180" customWidth="1"/>
    <col min="14083" max="14083" width="1.7109375" style="180" customWidth="1"/>
    <col min="14084" max="14084" width="11.28515625" style="180" bestFit="1" customWidth="1"/>
    <col min="14085" max="14085" width="1.7109375" style="180" customWidth="1"/>
    <col min="14086" max="14086" width="12.7109375" style="180" customWidth="1"/>
    <col min="14087" max="14087" width="1.7109375" style="180" customWidth="1"/>
    <col min="14088" max="14088" width="12.28515625" style="180" bestFit="1" customWidth="1"/>
    <col min="14089" max="14089" width="1.7109375" style="180" customWidth="1"/>
    <col min="14090" max="14090" width="12.28515625" style="180" bestFit="1" customWidth="1"/>
    <col min="14091" max="14091" width="1.7109375" style="180" customWidth="1"/>
    <col min="14092" max="14092" width="12.28515625" style="180" bestFit="1" customWidth="1"/>
    <col min="14093" max="14093" width="1.7109375" style="180" customWidth="1"/>
    <col min="14094" max="14094" width="12.28515625" style="180" bestFit="1" customWidth="1"/>
    <col min="14095" max="14095" width="1.7109375" style="180" customWidth="1"/>
    <col min="14096" max="14096" width="11.85546875" style="180" bestFit="1" customWidth="1"/>
    <col min="14097" max="14097" width="1.7109375" style="180" customWidth="1"/>
    <col min="14098" max="14098" width="11.85546875" style="180" bestFit="1" customWidth="1"/>
    <col min="14099" max="14099" width="1.7109375" style="180" customWidth="1"/>
    <col min="14100" max="14336" width="9.140625" style="180"/>
    <col min="14337" max="14337" width="36.7109375" style="180" customWidth="1"/>
    <col min="14338" max="14338" width="12.7109375" style="180" customWidth="1"/>
    <col min="14339" max="14339" width="1.7109375" style="180" customWidth="1"/>
    <col min="14340" max="14340" width="11.28515625" style="180" bestFit="1" customWidth="1"/>
    <col min="14341" max="14341" width="1.7109375" style="180" customWidth="1"/>
    <col min="14342" max="14342" width="12.7109375" style="180" customWidth="1"/>
    <col min="14343" max="14343" width="1.7109375" style="180" customWidth="1"/>
    <col min="14344" max="14344" width="12.28515625" style="180" bestFit="1" customWidth="1"/>
    <col min="14345" max="14345" width="1.7109375" style="180" customWidth="1"/>
    <col min="14346" max="14346" width="12.28515625" style="180" bestFit="1" customWidth="1"/>
    <col min="14347" max="14347" width="1.7109375" style="180" customWidth="1"/>
    <col min="14348" max="14348" width="12.28515625" style="180" bestFit="1" customWidth="1"/>
    <col min="14349" max="14349" width="1.7109375" style="180" customWidth="1"/>
    <col min="14350" max="14350" width="12.28515625" style="180" bestFit="1" customWidth="1"/>
    <col min="14351" max="14351" width="1.7109375" style="180" customWidth="1"/>
    <col min="14352" max="14352" width="11.85546875" style="180" bestFit="1" customWidth="1"/>
    <col min="14353" max="14353" width="1.7109375" style="180" customWidth="1"/>
    <col min="14354" max="14354" width="11.85546875" style="180" bestFit="1" customWidth="1"/>
    <col min="14355" max="14355" width="1.7109375" style="180" customWidth="1"/>
    <col min="14356" max="14592" width="9.140625" style="180"/>
    <col min="14593" max="14593" width="36.7109375" style="180" customWidth="1"/>
    <col min="14594" max="14594" width="12.7109375" style="180" customWidth="1"/>
    <col min="14595" max="14595" width="1.7109375" style="180" customWidth="1"/>
    <col min="14596" max="14596" width="11.28515625" style="180" bestFit="1" customWidth="1"/>
    <col min="14597" max="14597" width="1.7109375" style="180" customWidth="1"/>
    <col min="14598" max="14598" width="12.7109375" style="180" customWidth="1"/>
    <col min="14599" max="14599" width="1.7109375" style="180" customWidth="1"/>
    <col min="14600" max="14600" width="12.28515625" style="180" bestFit="1" customWidth="1"/>
    <col min="14601" max="14601" width="1.7109375" style="180" customWidth="1"/>
    <col min="14602" max="14602" width="12.28515625" style="180" bestFit="1" customWidth="1"/>
    <col min="14603" max="14603" width="1.7109375" style="180" customWidth="1"/>
    <col min="14604" max="14604" width="12.28515625" style="180" bestFit="1" customWidth="1"/>
    <col min="14605" max="14605" width="1.7109375" style="180" customWidth="1"/>
    <col min="14606" max="14606" width="12.28515625" style="180" bestFit="1" customWidth="1"/>
    <col min="14607" max="14607" width="1.7109375" style="180" customWidth="1"/>
    <col min="14608" max="14608" width="11.85546875" style="180" bestFit="1" customWidth="1"/>
    <col min="14609" max="14609" width="1.7109375" style="180" customWidth="1"/>
    <col min="14610" max="14610" width="11.85546875" style="180" bestFit="1" customWidth="1"/>
    <col min="14611" max="14611" width="1.7109375" style="180" customWidth="1"/>
    <col min="14612" max="14848" width="9.140625" style="180"/>
    <col min="14849" max="14849" width="36.7109375" style="180" customWidth="1"/>
    <col min="14850" max="14850" width="12.7109375" style="180" customWidth="1"/>
    <col min="14851" max="14851" width="1.7109375" style="180" customWidth="1"/>
    <col min="14852" max="14852" width="11.28515625" style="180" bestFit="1" customWidth="1"/>
    <col min="14853" max="14853" width="1.7109375" style="180" customWidth="1"/>
    <col min="14854" max="14854" width="12.7109375" style="180" customWidth="1"/>
    <col min="14855" max="14855" width="1.7109375" style="180" customWidth="1"/>
    <col min="14856" max="14856" width="12.28515625" style="180" bestFit="1" customWidth="1"/>
    <col min="14857" max="14857" width="1.7109375" style="180" customWidth="1"/>
    <col min="14858" max="14858" width="12.28515625" style="180" bestFit="1" customWidth="1"/>
    <col min="14859" max="14859" width="1.7109375" style="180" customWidth="1"/>
    <col min="14860" max="14860" width="12.28515625" style="180" bestFit="1" customWidth="1"/>
    <col min="14861" max="14861" width="1.7109375" style="180" customWidth="1"/>
    <col min="14862" max="14862" width="12.28515625" style="180" bestFit="1" customWidth="1"/>
    <col min="14863" max="14863" width="1.7109375" style="180" customWidth="1"/>
    <col min="14864" max="14864" width="11.85546875" style="180" bestFit="1" customWidth="1"/>
    <col min="14865" max="14865" width="1.7109375" style="180" customWidth="1"/>
    <col min="14866" max="14866" width="11.85546875" style="180" bestFit="1" customWidth="1"/>
    <col min="14867" max="14867" width="1.7109375" style="180" customWidth="1"/>
    <col min="14868" max="15104" width="9.140625" style="180"/>
    <col min="15105" max="15105" width="36.7109375" style="180" customWidth="1"/>
    <col min="15106" max="15106" width="12.7109375" style="180" customWidth="1"/>
    <col min="15107" max="15107" width="1.7109375" style="180" customWidth="1"/>
    <col min="15108" max="15108" width="11.28515625" style="180" bestFit="1" customWidth="1"/>
    <col min="15109" max="15109" width="1.7109375" style="180" customWidth="1"/>
    <col min="15110" max="15110" width="12.7109375" style="180" customWidth="1"/>
    <col min="15111" max="15111" width="1.7109375" style="180" customWidth="1"/>
    <col min="15112" max="15112" width="12.28515625" style="180" bestFit="1" customWidth="1"/>
    <col min="15113" max="15113" width="1.7109375" style="180" customWidth="1"/>
    <col min="15114" max="15114" width="12.28515625" style="180" bestFit="1" customWidth="1"/>
    <col min="15115" max="15115" width="1.7109375" style="180" customWidth="1"/>
    <col min="15116" max="15116" width="12.28515625" style="180" bestFit="1" customWidth="1"/>
    <col min="15117" max="15117" width="1.7109375" style="180" customWidth="1"/>
    <col min="15118" max="15118" width="12.28515625" style="180" bestFit="1" customWidth="1"/>
    <col min="15119" max="15119" width="1.7109375" style="180" customWidth="1"/>
    <col min="15120" max="15120" width="11.85546875" style="180" bestFit="1" customWidth="1"/>
    <col min="15121" max="15121" width="1.7109375" style="180" customWidth="1"/>
    <col min="15122" max="15122" width="11.85546875" style="180" bestFit="1" customWidth="1"/>
    <col min="15123" max="15123" width="1.7109375" style="180" customWidth="1"/>
    <col min="15124" max="15360" width="9.140625" style="180"/>
    <col min="15361" max="15361" width="36.7109375" style="180" customWidth="1"/>
    <col min="15362" max="15362" width="12.7109375" style="180" customWidth="1"/>
    <col min="15363" max="15363" width="1.7109375" style="180" customWidth="1"/>
    <col min="15364" max="15364" width="11.28515625" style="180" bestFit="1" customWidth="1"/>
    <col min="15365" max="15365" width="1.7109375" style="180" customWidth="1"/>
    <col min="15366" max="15366" width="12.7109375" style="180" customWidth="1"/>
    <col min="15367" max="15367" width="1.7109375" style="180" customWidth="1"/>
    <col min="15368" max="15368" width="12.28515625" style="180" bestFit="1" customWidth="1"/>
    <col min="15369" max="15369" width="1.7109375" style="180" customWidth="1"/>
    <col min="15370" max="15370" width="12.28515625" style="180" bestFit="1" customWidth="1"/>
    <col min="15371" max="15371" width="1.7109375" style="180" customWidth="1"/>
    <col min="15372" max="15372" width="12.28515625" style="180" bestFit="1" customWidth="1"/>
    <col min="15373" max="15373" width="1.7109375" style="180" customWidth="1"/>
    <col min="15374" max="15374" width="12.28515625" style="180" bestFit="1" customWidth="1"/>
    <col min="15375" max="15375" width="1.7109375" style="180" customWidth="1"/>
    <col min="15376" max="15376" width="11.85546875" style="180" bestFit="1" customWidth="1"/>
    <col min="15377" max="15377" width="1.7109375" style="180" customWidth="1"/>
    <col min="15378" max="15378" width="11.85546875" style="180" bestFit="1" customWidth="1"/>
    <col min="15379" max="15379" width="1.7109375" style="180" customWidth="1"/>
    <col min="15380" max="15616" width="9.140625" style="180"/>
    <col min="15617" max="15617" width="36.7109375" style="180" customWidth="1"/>
    <col min="15618" max="15618" width="12.7109375" style="180" customWidth="1"/>
    <col min="15619" max="15619" width="1.7109375" style="180" customWidth="1"/>
    <col min="15620" max="15620" width="11.28515625" style="180" bestFit="1" customWidth="1"/>
    <col min="15621" max="15621" width="1.7109375" style="180" customWidth="1"/>
    <col min="15622" max="15622" width="12.7109375" style="180" customWidth="1"/>
    <col min="15623" max="15623" width="1.7109375" style="180" customWidth="1"/>
    <col min="15624" max="15624" width="12.28515625" style="180" bestFit="1" customWidth="1"/>
    <col min="15625" max="15625" width="1.7109375" style="180" customWidth="1"/>
    <col min="15626" max="15626" width="12.28515625" style="180" bestFit="1" customWidth="1"/>
    <col min="15627" max="15627" width="1.7109375" style="180" customWidth="1"/>
    <col min="15628" max="15628" width="12.28515625" style="180" bestFit="1" customWidth="1"/>
    <col min="15629" max="15629" width="1.7109375" style="180" customWidth="1"/>
    <col min="15630" max="15630" width="12.28515625" style="180" bestFit="1" customWidth="1"/>
    <col min="15631" max="15631" width="1.7109375" style="180" customWidth="1"/>
    <col min="15632" max="15632" width="11.85546875" style="180" bestFit="1" customWidth="1"/>
    <col min="15633" max="15633" width="1.7109375" style="180" customWidth="1"/>
    <col min="15634" max="15634" width="11.85546875" style="180" bestFit="1" customWidth="1"/>
    <col min="15635" max="15635" width="1.7109375" style="180" customWidth="1"/>
    <col min="15636" max="15872" width="9.140625" style="180"/>
    <col min="15873" max="15873" width="36.7109375" style="180" customWidth="1"/>
    <col min="15874" max="15874" width="12.7109375" style="180" customWidth="1"/>
    <col min="15875" max="15875" width="1.7109375" style="180" customWidth="1"/>
    <col min="15876" max="15876" width="11.28515625" style="180" bestFit="1" customWidth="1"/>
    <col min="15877" max="15877" width="1.7109375" style="180" customWidth="1"/>
    <col min="15878" max="15878" width="12.7109375" style="180" customWidth="1"/>
    <col min="15879" max="15879" width="1.7109375" style="180" customWidth="1"/>
    <col min="15880" max="15880" width="12.28515625" style="180" bestFit="1" customWidth="1"/>
    <col min="15881" max="15881" width="1.7109375" style="180" customWidth="1"/>
    <col min="15882" max="15882" width="12.28515625" style="180" bestFit="1" customWidth="1"/>
    <col min="15883" max="15883" width="1.7109375" style="180" customWidth="1"/>
    <col min="15884" max="15884" width="12.28515625" style="180" bestFit="1" customWidth="1"/>
    <col min="15885" max="15885" width="1.7109375" style="180" customWidth="1"/>
    <col min="15886" max="15886" width="12.28515625" style="180" bestFit="1" customWidth="1"/>
    <col min="15887" max="15887" width="1.7109375" style="180" customWidth="1"/>
    <col min="15888" max="15888" width="11.85546875" style="180" bestFit="1" customWidth="1"/>
    <col min="15889" max="15889" width="1.7109375" style="180" customWidth="1"/>
    <col min="15890" max="15890" width="11.85546875" style="180" bestFit="1" customWidth="1"/>
    <col min="15891" max="15891" width="1.7109375" style="180" customWidth="1"/>
    <col min="15892" max="16128" width="9.140625" style="180"/>
    <col min="16129" max="16129" width="36.7109375" style="180" customWidth="1"/>
    <col min="16130" max="16130" width="12.7109375" style="180" customWidth="1"/>
    <col min="16131" max="16131" width="1.7109375" style="180" customWidth="1"/>
    <col min="16132" max="16132" width="11.28515625" style="180" bestFit="1" customWidth="1"/>
    <col min="16133" max="16133" width="1.7109375" style="180" customWidth="1"/>
    <col min="16134" max="16134" width="12.7109375" style="180" customWidth="1"/>
    <col min="16135" max="16135" width="1.7109375" style="180" customWidth="1"/>
    <col min="16136" max="16136" width="12.28515625" style="180" bestFit="1" customWidth="1"/>
    <col min="16137" max="16137" width="1.7109375" style="180" customWidth="1"/>
    <col min="16138" max="16138" width="12.28515625" style="180" bestFit="1" customWidth="1"/>
    <col min="16139" max="16139" width="1.7109375" style="180" customWidth="1"/>
    <col min="16140" max="16140" width="12.28515625" style="180" bestFit="1" customWidth="1"/>
    <col min="16141" max="16141" width="1.7109375" style="180" customWidth="1"/>
    <col min="16142" max="16142" width="12.28515625" style="180" bestFit="1" customWidth="1"/>
    <col min="16143" max="16143" width="1.7109375" style="180" customWidth="1"/>
    <col min="16144" max="16144" width="11.85546875" style="180" bestFit="1" customWidth="1"/>
    <col min="16145" max="16145" width="1.7109375" style="180" customWidth="1"/>
    <col min="16146" max="16146" width="11.85546875" style="180" bestFit="1" customWidth="1"/>
    <col min="16147" max="16147" width="1.7109375" style="180" customWidth="1"/>
    <col min="16148" max="16384" width="9.140625" style="180"/>
  </cols>
  <sheetData>
    <row r="1" spans="1:19" ht="1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9">
      <c r="A2" s="432" t="s">
        <v>172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9">
      <c r="A3" s="433" t="s">
        <v>307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</row>
    <row r="4" spans="1:19">
      <c r="A4" s="432" t="s">
        <v>174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</row>
    <row r="5" spans="1:19" ht="15.75">
      <c r="A5" s="434" t="s">
        <v>230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</row>
    <row r="6" spans="1:19">
      <c r="P6" s="212" t="s">
        <v>225</v>
      </c>
    </row>
    <row r="9" spans="1:19" ht="13.5" thickBot="1">
      <c r="B9" s="185" t="s">
        <v>49</v>
      </c>
      <c r="C9" s="185"/>
      <c r="D9" s="185" t="s">
        <v>50</v>
      </c>
      <c r="E9" s="185"/>
      <c r="F9" s="185" t="s">
        <v>51</v>
      </c>
      <c r="G9" s="185"/>
      <c r="H9" s="186" t="s">
        <v>52</v>
      </c>
      <c r="J9" s="430" t="s">
        <v>226</v>
      </c>
      <c r="K9" s="430"/>
      <c r="L9" s="430"/>
      <c r="M9" s="430"/>
      <c r="N9" s="430"/>
      <c r="O9" s="430"/>
      <c r="P9" s="430"/>
      <c r="Q9" s="430"/>
      <c r="R9" s="430"/>
    </row>
    <row r="10" spans="1:19">
      <c r="B10" s="187">
        <v>2013</v>
      </c>
      <c r="C10" s="378"/>
      <c r="D10" s="187">
        <v>2014</v>
      </c>
      <c r="E10" s="378"/>
      <c r="F10" s="187">
        <v>2014</v>
      </c>
      <c r="G10" s="378"/>
      <c r="H10" s="189">
        <v>2015</v>
      </c>
      <c r="J10" s="190">
        <v>2016</v>
      </c>
      <c r="K10" s="185"/>
      <c r="L10" s="190">
        <v>2017</v>
      </c>
      <c r="M10" s="185"/>
      <c r="N10" s="190">
        <v>2018</v>
      </c>
      <c r="O10" s="185"/>
      <c r="P10" s="190">
        <v>2019</v>
      </c>
      <c r="Q10" s="185"/>
      <c r="R10" s="190">
        <v>2020</v>
      </c>
    </row>
    <row r="11" spans="1:19">
      <c r="B11" s="191"/>
      <c r="C11" s="191"/>
      <c r="D11" s="191"/>
      <c r="E11" s="191"/>
      <c r="F11" s="191"/>
      <c r="G11" s="191"/>
      <c r="H11" s="192"/>
    </row>
    <row r="12" spans="1:19">
      <c r="B12" s="191"/>
      <c r="C12" s="191"/>
      <c r="D12" s="191"/>
      <c r="E12" s="191"/>
      <c r="F12" s="191"/>
      <c r="G12" s="191"/>
      <c r="H12" s="192"/>
    </row>
    <row r="13" spans="1:19">
      <c r="B13" s="191"/>
      <c r="C13" s="191"/>
      <c r="D13" s="191"/>
      <c r="E13" s="191"/>
      <c r="F13" s="191"/>
      <c r="G13" s="191"/>
      <c r="H13" s="192"/>
    </row>
    <row r="14" spans="1:19">
      <c r="A14" s="193" t="s">
        <v>176</v>
      </c>
      <c r="B14" s="194">
        <v>0</v>
      </c>
      <c r="C14" s="194"/>
      <c r="D14" s="194">
        <v>0</v>
      </c>
      <c r="E14" s="194"/>
      <c r="F14" s="194">
        <f>+B39</f>
        <v>0</v>
      </c>
      <c r="G14" s="194"/>
      <c r="H14" s="196">
        <f>+F39</f>
        <v>0</v>
      </c>
      <c r="I14" s="194"/>
      <c r="J14" s="194">
        <f>+H39</f>
        <v>0</v>
      </c>
      <c r="K14" s="194"/>
      <c r="L14" s="194">
        <f>+J39</f>
        <v>0</v>
      </c>
      <c r="M14" s="194"/>
      <c r="N14" s="194">
        <f>+L39</f>
        <v>0</v>
      </c>
      <c r="O14" s="194"/>
      <c r="P14" s="194">
        <f>+N39</f>
        <v>0</v>
      </c>
      <c r="Q14" s="194"/>
      <c r="R14" s="194">
        <f>+P39</f>
        <v>0</v>
      </c>
    </row>
    <row r="15" spans="1:19">
      <c r="H15" s="197"/>
    </row>
    <row r="16" spans="1:19">
      <c r="A16" s="193" t="s">
        <v>177</v>
      </c>
      <c r="H16" s="197"/>
    </row>
    <row r="17" spans="1:18">
      <c r="A17" s="180" t="s">
        <v>178</v>
      </c>
      <c r="B17" s="198">
        <v>0</v>
      </c>
      <c r="C17" s="198"/>
      <c r="D17" s="198">
        <v>0</v>
      </c>
      <c r="E17" s="198"/>
      <c r="F17" s="198">
        <v>0</v>
      </c>
      <c r="G17" s="198"/>
      <c r="H17" s="199">
        <v>0</v>
      </c>
      <c r="J17" s="198">
        <v>0</v>
      </c>
      <c r="K17" s="198"/>
      <c r="L17" s="198">
        <v>0</v>
      </c>
      <c r="M17" s="198"/>
      <c r="N17" s="198">
        <v>0</v>
      </c>
      <c r="O17" s="198"/>
      <c r="P17" s="198">
        <v>0</v>
      </c>
      <c r="R17" s="198">
        <v>0</v>
      </c>
    </row>
    <row r="18" spans="1:18">
      <c r="B18" s="198"/>
      <c r="C18" s="198"/>
      <c r="D18" s="198"/>
      <c r="E18" s="198"/>
      <c r="F18" s="198"/>
      <c r="G18" s="198"/>
      <c r="H18" s="199"/>
      <c r="J18" s="198"/>
      <c r="K18" s="198"/>
      <c r="L18" s="198"/>
      <c r="M18" s="198"/>
      <c r="N18" s="198"/>
      <c r="O18" s="198"/>
      <c r="P18" s="198"/>
      <c r="R18" s="198"/>
    </row>
    <row r="19" spans="1:18">
      <c r="B19" s="200"/>
      <c r="C19" s="198"/>
      <c r="D19" s="200"/>
      <c r="E19" s="198"/>
      <c r="F19" s="200"/>
      <c r="G19" s="198"/>
      <c r="H19" s="201"/>
      <c r="J19" s="200"/>
      <c r="K19" s="198"/>
      <c r="L19" s="200"/>
      <c r="M19" s="198"/>
      <c r="N19" s="200"/>
      <c r="O19" s="198"/>
      <c r="P19" s="200"/>
      <c r="R19" s="200"/>
    </row>
    <row r="20" spans="1:18">
      <c r="A20" s="180" t="s">
        <v>179</v>
      </c>
      <c r="B20" s="198">
        <f>SUM(B17:B19)</f>
        <v>0</v>
      </c>
      <c r="C20" s="198"/>
      <c r="D20" s="198">
        <f>SUM(D17:D19)</f>
        <v>0</v>
      </c>
      <c r="E20" s="198"/>
      <c r="F20" s="198">
        <f>SUM(F17:F19)</f>
        <v>0</v>
      </c>
      <c r="G20" s="198"/>
      <c r="H20" s="199">
        <f>SUM(H17:H19)</f>
        <v>0</v>
      </c>
      <c r="J20" s="198">
        <f>SUM(J17:J19)</f>
        <v>0</v>
      </c>
      <c r="K20" s="198"/>
      <c r="L20" s="198">
        <f>SUM(L17:L19)</f>
        <v>0</v>
      </c>
      <c r="M20" s="198"/>
      <c r="N20" s="198">
        <f>SUM(N17:N19)</f>
        <v>0</v>
      </c>
      <c r="O20" s="198"/>
      <c r="P20" s="198">
        <f>SUM(P17:P19)</f>
        <v>0</v>
      </c>
      <c r="R20" s="198">
        <f>SUM(R17:R19)</f>
        <v>0</v>
      </c>
    </row>
    <row r="21" spans="1:18">
      <c r="H21" s="197"/>
    </row>
    <row r="22" spans="1:18">
      <c r="A22" s="193" t="s">
        <v>180</v>
      </c>
      <c r="H22" s="197"/>
    </row>
    <row r="23" spans="1:18">
      <c r="A23" s="193"/>
      <c r="H23" s="197"/>
    </row>
    <row r="24" spans="1:18">
      <c r="A24" s="202" t="s">
        <v>181</v>
      </c>
      <c r="B24" s="198">
        <v>0</v>
      </c>
      <c r="C24" s="198"/>
      <c r="D24" s="198">
        <v>0</v>
      </c>
      <c r="E24" s="198"/>
      <c r="F24" s="198">
        <v>0</v>
      </c>
      <c r="G24" s="198"/>
      <c r="H24" s="199">
        <v>0</v>
      </c>
      <c r="J24" s="198">
        <v>0</v>
      </c>
      <c r="K24" s="198"/>
      <c r="L24" s="198">
        <v>0</v>
      </c>
      <c r="M24" s="198"/>
      <c r="N24" s="198">
        <v>0</v>
      </c>
      <c r="O24" s="198"/>
      <c r="P24" s="198">
        <v>0</v>
      </c>
      <c r="R24" s="198">
        <v>0</v>
      </c>
    </row>
    <row r="25" spans="1:18">
      <c r="A25" s="202" t="s">
        <v>182</v>
      </c>
      <c r="B25" s="198">
        <v>0</v>
      </c>
      <c r="C25" s="198"/>
      <c r="D25" s="198">
        <v>0</v>
      </c>
      <c r="E25" s="198"/>
      <c r="F25" s="198">
        <v>0</v>
      </c>
      <c r="G25" s="198"/>
      <c r="H25" s="199">
        <v>0</v>
      </c>
      <c r="J25" s="198">
        <v>4127000</v>
      </c>
      <c r="K25" s="198"/>
      <c r="L25" s="198">
        <v>4298000</v>
      </c>
      <c r="M25" s="198"/>
      <c r="N25" s="198">
        <v>4476000</v>
      </c>
      <c r="O25" s="198"/>
      <c r="P25" s="198">
        <v>4662000</v>
      </c>
      <c r="R25" s="198">
        <v>4719000</v>
      </c>
    </row>
    <row r="26" spans="1:18">
      <c r="A26" s="202" t="s">
        <v>183</v>
      </c>
      <c r="B26" s="200">
        <v>0</v>
      </c>
      <c r="C26" s="198"/>
      <c r="D26" s="200">
        <v>0</v>
      </c>
      <c r="E26" s="198"/>
      <c r="F26" s="200">
        <v>0</v>
      </c>
      <c r="G26" s="198"/>
      <c r="H26" s="201">
        <v>0</v>
      </c>
      <c r="J26" s="200">
        <v>0</v>
      </c>
      <c r="K26" s="198"/>
      <c r="L26" s="200">
        <v>0</v>
      </c>
      <c r="M26" s="198"/>
      <c r="N26" s="200">
        <v>0</v>
      </c>
      <c r="O26" s="198"/>
      <c r="P26" s="200">
        <v>0</v>
      </c>
      <c r="R26" s="200">
        <v>0</v>
      </c>
    </row>
    <row r="27" spans="1:18">
      <c r="A27" s="202" t="s">
        <v>184</v>
      </c>
      <c r="B27" s="200">
        <f>SUM(B24:B26)</f>
        <v>0</v>
      </c>
      <c r="C27" s="198"/>
      <c r="D27" s="200">
        <v>0</v>
      </c>
      <c r="E27" s="198"/>
      <c r="F27" s="200">
        <f>SUM(F24:F26)</f>
        <v>0</v>
      </c>
      <c r="G27" s="198"/>
      <c r="H27" s="201">
        <f>SUM(H24:H26)</f>
        <v>0</v>
      </c>
      <c r="J27" s="200">
        <f>SUM(J24:J26)</f>
        <v>4127000</v>
      </c>
      <c r="K27" s="198"/>
      <c r="L27" s="200">
        <f>SUM(L24:L26)</f>
        <v>4298000</v>
      </c>
      <c r="M27" s="198"/>
      <c r="N27" s="200">
        <f>SUM(N24:N26)</f>
        <v>4476000</v>
      </c>
      <c r="P27" s="200">
        <f>SUM(P24:P26)</f>
        <v>4662000</v>
      </c>
      <c r="R27" s="200">
        <f>SUM(R24:R26)</f>
        <v>4719000</v>
      </c>
    </row>
    <row r="28" spans="1:18">
      <c r="H28" s="197"/>
    </row>
    <row r="29" spans="1:18">
      <c r="A29" s="180" t="s">
        <v>171</v>
      </c>
      <c r="B29" s="200">
        <f>+B27</f>
        <v>0</v>
      </c>
      <c r="C29" s="198"/>
      <c r="D29" s="200">
        <f>+D27</f>
        <v>0</v>
      </c>
      <c r="E29" s="198"/>
      <c r="F29" s="200">
        <f>+F27</f>
        <v>0</v>
      </c>
      <c r="G29" s="198"/>
      <c r="H29" s="201">
        <f>+H27</f>
        <v>0</v>
      </c>
      <c r="J29" s="200">
        <f>+J27</f>
        <v>4127000</v>
      </c>
      <c r="K29" s="198"/>
      <c r="L29" s="200">
        <f>+L27</f>
        <v>4298000</v>
      </c>
      <c r="M29" s="198"/>
      <c r="N29" s="200">
        <f>+N27</f>
        <v>4476000</v>
      </c>
      <c r="O29" s="198"/>
      <c r="P29" s="200">
        <f>+P27</f>
        <v>4662000</v>
      </c>
      <c r="R29" s="200">
        <f>+R27</f>
        <v>4719000</v>
      </c>
    </row>
    <row r="30" spans="1:18">
      <c r="B30" s="198"/>
      <c r="C30" s="198"/>
      <c r="D30" s="198"/>
      <c r="E30" s="198"/>
      <c r="F30" s="198"/>
      <c r="G30" s="198"/>
      <c r="H30" s="199"/>
      <c r="J30" s="198"/>
      <c r="K30" s="198"/>
      <c r="L30" s="198"/>
      <c r="M30" s="198"/>
      <c r="N30" s="198"/>
      <c r="O30" s="198"/>
      <c r="P30" s="198"/>
      <c r="R30" s="198"/>
    </row>
    <row r="31" spans="1:18">
      <c r="B31" s="198"/>
      <c r="C31" s="198"/>
      <c r="D31" s="198"/>
      <c r="E31" s="198"/>
      <c r="F31" s="198"/>
      <c r="G31" s="198"/>
      <c r="H31" s="199"/>
      <c r="J31" s="198"/>
      <c r="K31" s="198"/>
      <c r="L31" s="198"/>
      <c r="M31" s="198"/>
      <c r="N31" s="198"/>
      <c r="O31" s="198"/>
      <c r="P31" s="198"/>
      <c r="R31" s="198"/>
    </row>
    <row r="32" spans="1:18">
      <c r="A32" s="193" t="s">
        <v>185</v>
      </c>
      <c r="B32" s="198"/>
      <c r="C32" s="198"/>
      <c r="D32" s="198"/>
      <c r="E32" s="198"/>
      <c r="F32" s="198"/>
      <c r="G32" s="198"/>
      <c r="H32" s="199"/>
      <c r="J32" s="198"/>
      <c r="K32" s="198"/>
      <c r="L32" s="198"/>
      <c r="M32" s="198"/>
      <c r="N32" s="198"/>
      <c r="O32" s="198"/>
      <c r="P32" s="198"/>
      <c r="R32" s="198"/>
    </row>
    <row r="33" spans="1:18">
      <c r="A33" s="180" t="s">
        <v>186</v>
      </c>
      <c r="B33" s="198">
        <v>0</v>
      </c>
      <c r="C33" s="198"/>
      <c r="D33" s="198">
        <v>0</v>
      </c>
      <c r="E33" s="198"/>
      <c r="F33" s="198">
        <v>0</v>
      </c>
      <c r="G33" s="198"/>
      <c r="H33" s="199">
        <v>0</v>
      </c>
      <c r="J33" s="198">
        <v>0</v>
      </c>
      <c r="K33" s="198"/>
      <c r="L33" s="198">
        <v>0</v>
      </c>
      <c r="M33" s="198"/>
      <c r="N33" s="198">
        <v>0</v>
      </c>
      <c r="O33" s="198"/>
      <c r="P33" s="198">
        <v>0</v>
      </c>
      <c r="R33" s="198">
        <v>0</v>
      </c>
    </row>
    <row r="34" spans="1:18">
      <c r="A34" s="202" t="s">
        <v>308</v>
      </c>
      <c r="B34" s="198">
        <v>0</v>
      </c>
      <c r="C34" s="198"/>
      <c r="D34" s="198">
        <v>0</v>
      </c>
      <c r="E34" s="198"/>
      <c r="F34" s="198">
        <v>0</v>
      </c>
      <c r="G34" s="198"/>
      <c r="H34" s="199">
        <v>0</v>
      </c>
      <c r="J34" s="198">
        <v>0</v>
      </c>
      <c r="K34" s="198"/>
      <c r="L34" s="198">
        <v>0</v>
      </c>
      <c r="M34" s="198"/>
      <c r="N34" s="198">
        <v>0</v>
      </c>
      <c r="P34" s="198">
        <v>3300168</v>
      </c>
      <c r="R34" s="198">
        <v>4768124</v>
      </c>
    </row>
    <row r="35" spans="1:18">
      <c r="A35" s="202" t="s">
        <v>309</v>
      </c>
      <c r="B35" s="198">
        <v>0</v>
      </c>
      <c r="C35" s="198"/>
      <c r="D35" s="198">
        <v>0</v>
      </c>
      <c r="E35" s="198"/>
      <c r="F35" s="198">
        <v>0</v>
      </c>
      <c r="G35" s="198"/>
      <c r="H35" s="199">
        <v>0</v>
      </c>
      <c r="J35" s="198">
        <v>4127000</v>
      </c>
      <c r="K35" s="198"/>
      <c r="L35" s="198">
        <v>4298000</v>
      </c>
      <c r="M35" s="198"/>
      <c r="N35" s="198">
        <v>4476000</v>
      </c>
      <c r="O35" s="198"/>
      <c r="P35" s="198">
        <v>1361832</v>
      </c>
      <c r="R35" s="198">
        <v>-49124</v>
      </c>
    </row>
    <row r="36" spans="1:18">
      <c r="A36" s="202" t="s">
        <v>310</v>
      </c>
      <c r="B36" s="200">
        <v>0</v>
      </c>
      <c r="C36" s="198"/>
      <c r="D36" s="200">
        <v>0</v>
      </c>
      <c r="E36" s="198"/>
      <c r="F36" s="200">
        <v>0</v>
      </c>
      <c r="G36" s="198"/>
      <c r="H36" s="201">
        <v>0</v>
      </c>
      <c r="J36" s="200">
        <v>0</v>
      </c>
      <c r="K36" s="198"/>
      <c r="L36" s="200">
        <v>0</v>
      </c>
      <c r="M36" s="198"/>
      <c r="N36" s="200">
        <v>0</v>
      </c>
      <c r="O36" s="198"/>
      <c r="P36" s="200">
        <v>0</v>
      </c>
      <c r="R36" s="200">
        <v>0</v>
      </c>
    </row>
    <row r="37" spans="1:18">
      <c r="A37" s="180" t="s">
        <v>188</v>
      </c>
      <c r="B37" s="200">
        <f>SUM(B33:B36)</f>
        <v>0</v>
      </c>
      <c r="C37" s="198"/>
      <c r="D37" s="200">
        <f>SUM(D33:D36)</f>
        <v>0</v>
      </c>
      <c r="E37" s="198"/>
      <c r="F37" s="200">
        <f>SUM(F33:F36)</f>
        <v>0</v>
      </c>
      <c r="G37" s="198"/>
      <c r="H37" s="201">
        <f>SUM(H33:H36)</f>
        <v>0</v>
      </c>
      <c r="J37" s="200">
        <f>SUM(J33:J36)</f>
        <v>4127000</v>
      </c>
      <c r="K37" s="198"/>
      <c r="L37" s="200">
        <f>SUM(L33:L36)</f>
        <v>4298000</v>
      </c>
      <c r="M37" s="198"/>
      <c r="N37" s="200">
        <f>SUM(N33:N36)</f>
        <v>4476000</v>
      </c>
      <c r="O37" s="198"/>
      <c r="P37" s="200">
        <f>SUM(P33:P36)</f>
        <v>4662000</v>
      </c>
      <c r="R37" s="206">
        <f>SUM(R33:R36)</f>
        <v>4719000</v>
      </c>
    </row>
    <row r="38" spans="1:18">
      <c r="H38" s="197"/>
    </row>
    <row r="39" spans="1:18" ht="13.5" thickBot="1">
      <c r="A39" s="193" t="s">
        <v>189</v>
      </c>
      <c r="B39" s="213">
        <f>+B14+B20-B29+B37</f>
        <v>0</v>
      </c>
      <c r="C39" s="209"/>
      <c r="D39" s="208" t="s">
        <v>193</v>
      </c>
      <c r="E39" s="209"/>
      <c r="F39" s="208">
        <f>+F14+F20-F29+F37</f>
        <v>0</v>
      </c>
      <c r="G39" s="209"/>
      <c r="H39" s="210">
        <f>+H14+H20-H29+H37</f>
        <v>0</v>
      </c>
      <c r="I39" s="209"/>
      <c r="J39" s="208">
        <f>+J14+J20-J29+J37</f>
        <v>0</v>
      </c>
      <c r="K39" s="209"/>
      <c r="L39" s="208">
        <f>+L14+L20-L29+L37</f>
        <v>0</v>
      </c>
      <c r="M39" s="209"/>
      <c r="N39" s="208">
        <f>+N14+N20-N29+N37</f>
        <v>0</v>
      </c>
      <c r="O39" s="209"/>
      <c r="P39" s="208">
        <f>+P14+P20-P29+P37</f>
        <v>0</v>
      </c>
      <c r="R39" s="208">
        <f>+R14+R20-R29+R37</f>
        <v>0</v>
      </c>
    </row>
    <row r="40" spans="1:18" ht="13.5" thickTop="1"/>
    <row r="42" spans="1:18">
      <c r="A42" s="180" t="s">
        <v>231</v>
      </c>
    </row>
    <row r="44" spans="1:18">
      <c r="A44" s="180" t="s">
        <v>313</v>
      </c>
    </row>
    <row r="45" spans="1:18">
      <c r="A45" s="180" t="s">
        <v>312</v>
      </c>
    </row>
    <row r="46" spans="1:18">
      <c r="A46" s="180" t="s">
        <v>311</v>
      </c>
    </row>
  </sheetData>
  <mergeCells count="6">
    <mergeCell ref="J9:R9"/>
    <mergeCell ref="A1:R1"/>
    <mergeCell ref="A2:R2"/>
    <mergeCell ref="A3:R3"/>
    <mergeCell ref="A4:R4"/>
    <mergeCell ref="A5:S5"/>
  </mergeCells>
  <printOptions horizontalCentered="1"/>
  <pageMargins left="0.7" right="0.7" top="0.75" bottom="0.75" header="0.3" footer="0.3"/>
  <pageSetup scale="97" firstPageNumber="48" fitToWidth="2" orientation="portrait" useFirstPageNumber="1" r:id="rId1"/>
  <headerFooter>
    <oddFooter>&amp;C- &amp;P -</oddFooter>
  </headerFooter>
  <colBreaks count="1" manualBreakCount="1">
    <brk id="9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workbookViewId="0">
      <selection sqref="A1:R1"/>
    </sheetView>
  </sheetViews>
  <sheetFormatPr defaultRowHeight="12.75"/>
  <cols>
    <col min="1" max="1" width="35.7109375" style="180" customWidth="1"/>
    <col min="2" max="2" width="12.7109375" style="180" customWidth="1"/>
    <col min="3" max="3" width="1.7109375" style="180" customWidth="1"/>
    <col min="4" max="4" width="12.7109375" style="180" customWidth="1"/>
    <col min="5" max="5" width="1.7109375" style="180" customWidth="1"/>
    <col min="6" max="6" width="12.7109375" style="180" customWidth="1"/>
    <col min="7" max="7" width="1.7109375" style="180" customWidth="1"/>
    <col min="8" max="8" width="12.7109375" style="180" customWidth="1"/>
    <col min="9" max="9" width="1.7109375" style="180" customWidth="1"/>
    <col min="10" max="10" width="11.42578125" style="180" bestFit="1" customWidth="1"/>
    <col min="11" max="11" width="1.7109375" style="180" customWidth="1"/>
    <col min="12" max="12" width="11.42578125" style="180" bestFit="1" customWidth="1"/>
    <col min="13" max="13" width="1.7109375" style="180" customWidth="1"/>
    <col min="14" max="14" width="11.42578125" style="180" bestFit="1" customWidth="1"/>
    <col min="15" max="15" width="1.7109375" style="180" customWidth="1"/>
    <col min="16" max="16" width="12.42578125" style="180" bestFit="1" customWidth="1"/>
    <col min="17" max="17" width="1.7109375" style="180" customWidth="1"/>
    <col min="18" max="18" width="12.42578125" style="180" bestFit="1" customWidth="1"/>
    <col min="19" max="19" width="1.7109375" style="180" customWidth="1"/>
    <col min="20" max="256" width="9.140625" style="180"/>
    <col min="257" max="257" width="35.7109375" style="180" customWidth="1"/>
    <col min="258" max="258" width="12.7109375" style="180" customWidth="1"/>
    <col min="259" max="259" width="1.7109375" style="180" customWidth="1"/>
    <col min="260" max="260" width="12.7109375" style="180" customWidth="1"/>
    <col min="261" max="261" width="1.7109375" style="180" customWidth="1"/>
    <col min="262" max="262" width="12.7109375" style="180" customWidth="1"/>
    <col min="263" max="263" width="1.7109375" style="180" customWidth="1"/>
    <col min="264" max="264" width="12.7109375" style="180" customWidth="1"/>
    <col min="265" max="265" width="1.7109375" style="180" customWidth="1"/>
    <col min="266" max="266" width="11.42578125" style="180" bestFit="1" customWidth="1"/>
    <col min="267" max="267" width="1.7109375" style="180" customWidth="1"/>
    <col min="268" max="268" width="11.42578125" style="180" bestFit="1" customWidth="1"/>
    <col min="269" max="269" width="1.7109375" style="180" customWidth="1"/>
    <col min="270" max="270" width="11.42578125" style="180" bestFit="1" customWidth="1"/>
    <col min="271" max="271" width="1.7109375" style="180" customWidth="1"/>
    <col min="272" max="272" width="12.42578125" style="180" bestFit="1" customWidth="1"/>
    <col min="273" max="273" width="1.7109375" style="180" customWidth="1"/>
    <col min="274" max="274" width="12.42578125" style="180" bestFit="1" customWidth="1"/>
    <col min="275" max="275" width="1.7109375" style="180" customWidth="1"/>
    <col min="276" max="512" width="9.140625" style="180"/>
    <col min="513" max="513" width="35.7109375" style="180" customWidth="1"/>
    <col min="514" max="514" width="12.7109375" style="180" customWidth="1"/>
    <col min="515" max="515" width="1.7109375" style="180" customWidth="1"/>
    <col min="516" max="516" width="12.7109375" style="180" customWidth="1"/>
    <col min="517" max="517" width="1.7109375" style="180" customWidth="1"/>
    <col min="518" max="518" width="12.7109375" style="180" customWidth="1"/>
    <col min="519" max="519" width="1.7109375" style="180" customWidth="1"/>
    <col min="520" max="520" width="12.7109375" style="180" customWidth="1"/>
    <col min="521" max="521" width="1.7109375" style="180" customWidth="1"/>
    <col min="522" max="522" width="11.42578125" style="180" bestFit="1" customWidth="1"/>
    <col min="523" max="523" width="1.7109375" style="180" customWidth="1"/>
    <col min="524" max="524" width="11.42578125" style="180" bestFit="1" customWidth="1"/>
    <col min="525" max="525" width="1.7109375" style="180" customWidth="1"/>
    <col min="526" max="526" width="11.42578125" style="180" bestFit="1" customWidth="1"/>
    <col min="527" max="527" width="1.7109375" style="180" customWidth="1"/>
    <col min="528" max="528" width="12.42578125" style="180" bestFit="1" customWidth="1"/>
    <col min="529" max="529" width="1.7109375" style="180" customWidth="1"/>
    <col min="530" max="530" width="12.42578125" style="180" bestFit="1" customWidth="1"/>
    <col min="531" max="531" width="1.7109375" style="180" customWidth="1"/>
    <col min="532" max="768" width="9.140625" style="180"/>
    <col min="769" max="769" width="35.7109375" style="180" customWidth="1"/>
    <col min="770" max="770" width="12.7109375" style="180" customWidth="1"/>
    <col min="771" max="771" width="1.7109375" style="180" customWidth="1"/>
    <col min="772" max="772" width="12.7109375" style="180" customWidth="1"/>
    <col min="773" max="773" width="1.7109375" style="180" customWidth="1"/>
    <col min="774" max="774" width="12.7109375" style="180" customWidth="1"/>
    <col min="775" max="775" width="1.7109375" style="180" customWidth="1"/>
    <col min="776" max="776" width="12.7109375" style="180" customWidth="1"/>
    <col min="777" max="777" width="1.7109375" style="180" customWidth="1"/>
    <col min="778" max="778" width="11.42578125" style="180" bestFit="1" customWidth="1"/>
    <col min="779" max="779" width="1.7109375" style="180" customWidth="1"/>
    <col min="780" max="780" width="11.42578125" style="180" bestFit="1" customWidth="1"/>
    <col min="781" max="781" width="1.7109375" style="180" customWidth="1"/>
    <col min="782" max="782" width="11.42578125" style="180" bestFit="1" customWidth="1"/>
    <col min="783" max="783" width="1.7109375" style="180" customWidth="1"/>
    <col min="784" max="784" width="12.42578125" style="180" bestFit="1" customWidth="1"/>
    <col min="785" max="785" width="1.7109375" style="180" customWidth="1"/>
    <col min="786" max="786" width="12.42578125" style="180" bestFit="1" customWidth="1"/>
    <col min="787" max="787" width="1.7109375" style="180" customWidth="1"/>
    <col min="788" max="1024" width="9.140625" style="180"/>
    <col min="1025" max="1025" width="35.7109375" style="180" customWidth="1"/>
    <col min="1026" max="1026" width="12.7109375" style="180" customWidth="1"/>
    <col min="1027" max="1027" width="1.7109375" style="180" customWidth="1"/>
    <col min="1028" max="1028" width="12.7109375" style="180" customWidth="1"/>
    <col min="1029" max="1029" width="1.7109375" style="180" customWidth="1"/>
    <col min="1030" max="1030" width="12.7109375" style="180" customWidth="1"/>
    <col min="1031" max="1031" width="1.7109375" style="180" customWidth="1"/>
    <col min="1032" max="1032" width="12.7109375" style="180" customWidth="1"/>
    <col min="1033" max="1033" width="1.7109375" style="180" customWidth="1"/>
    <col min="1034" max="1034" width="11.42578125" style="180" bestFit="1" customWidth="1"/>
    <col min="1035" max="1035" width="1.7109375" style="180" customWidth="1"/>
    <col min="1036" max="1036" width="11.42578125" style="180" bestFit="1" customWidth="1"/>
    <col min="1037" max="1037" width="1.7109375" style="180" customWidth="1"/>
    <col min="1038" max="1038" width="11.42578125" style="180" bestFit="1" customWidth="1"/>
    <col min="1039" max="1039" width="1.7109375" style="180" customWidth="1"/>
    <col min="1040" max="1040" width="12.42578125" style="180" bestFit="1" customWidth="1"/>
    <col min="1041" max="1041" width="1.7109375" style="180" customWidth="1"/>
    <col min="1042" max="1042" width="12.42578125" style="180" bestFit="1" customWidth="1"/>
    <col min="1043" max="1043" width="1.7109375" style="180" customWidth="1"/>
    <col min="1044" max="1280" width="9.140625" style="180"/>
    <col min="1281" max="1281" width="35.7109375" style="180" customWidth="1"/>
    <col min="1282" max="1282" width="12.7109375" style="180" customWidth="1"/>
    <col min="1283" max="1283" width="1.7109375" style="180" customWidth="1"/>
    <col min="1284" max="1284" width="12.7109375" style="180" customWidth="1"/>
    <col min="1285" max="1285" width="1.7109375" style="180" customWidth="1"/>
    <col min="1286" max="1286" width="12.7109375" style="180" customWidth="1"/>
    <col min="1287" max="1287" width="1.7109375" style="180" customWidth="1"/>
    <col min="1288" max="1288" width="12.7109375" style="180" customWidth="1"/>
    <col min="1289" max="1289" width="1.7109375" style="180" customWidth="1"/>
    <col min="1290" max="1290" width="11.42578125" style="180" bestFit="1" customWidth="1"/>
    <col min="1291" max="1291" width="1.7109375" style="180" customWidth="1"/>
    <col min="1292" max="1292" width="11.42578125" style="180" bestFit="1" customWidth="1"/>
    <col min="1293" max="1293" width="1.7109375" style="180" customWidth="1"/>
    <col min="1294" max="1294" width="11.42578125" style="180" bestFit="1" customWidth="1"/>
    <col min="1295" max="1295" width="1.7109375" style="180" customWidth="1"/>
    <col min="1296" max="1296" width="12.42578125" style="180" bestFit="1" customWidth="1"/>
    <col min="1297" max="1297" width="1.7109375" style="180" customWidth="1"/>
    <col min="1298" max="1298" width="12.42578125" style="180" bestFit="1" customWidth="1"/>
    <col min="1299" max="1299" width="1.7109375" style="180" customWidth="1"/>
    <col min="1300" max="1536" width="9.140625" style="180"/>
    <col min="1537" max="1537" width="35.7109375" style="180" customWidth="1"/>
    <col min="1538" max="1538" width="12.7109375" style="180" customWidth="1"/>
    <col min="1539" max="1539" width="1.7109375" style="180" customWidth="1"/>
    <col min="1540" max="1540" width="12.7109375" style="180" customWidth="1"/>
    <col min="1541" max="1541" width="1.7109375" style="180" customWidth="1"/>
    <col min="1542" max="1542" width="12.7109375" style="180" customWidth="1"/>
    <col min="1543" max="1543" width="1.7109375" style="180" customWidth="1"/>
    <col min="1544" max="1544" width="12.7109375" style="180" customWidth="1"/>
    <col min="1545" max="1545" width="1.7109375" style="180" customWidth="1"/>
    <col min="1546" max="1546" width="11.42578125" style="180" bestFit="1" customWidth="1"/>
    <col min="1547" max="1547" width="1.7109375" style="180" customWidth="1"/>
    <col min="1548" max="1548" width="11.42578125" style="180" bestFit="1" customWidth="1"/>
    <col min="1549" max="1549" width="1.7109375" style="180" customWidth="1"/>
    <col min="1550" max="1550" width="11.42578125" style="180" bestFit="1" customWidth="1"/>
    <col min="1551" max="1551" width="1.7109375" style="180" customWidth="1"/>
    <col min="1552" max="1552" width="12.42578125" style="180" bestFit="1" customWidth="1"/>
    <col min="1553" max="1553" width="1.7109375" style="180" customWidth="1"/>
    <col min="1554" max="1554" width="12.42578125" style="180" bestFit="1" customWidth="1"/>
    <col min="1555" max="1555" width="1.7109375" style="180" customWidth="1"/>
    <col min="1556" max="1792" width="9.140625" style="180"/>
    <col min="1793" max="1793" width="35.7109375" style="180" customWidth="1"/>
    <col min="1794" max="1794" width="12.7109375" style="180" customWidth="1"/>
    <col min="1795" max="1795" width="1.7109375" style="180" customWidth="1"/>
    <col min="1796" max="1796" width="12.7109375" style="180" customWidth="1"/>
    <col min="1797" max="1797" width="1.7109375" style="180" customWidth="1"/>
    <col min="1798" max="1798" width="12.7109375" style="180" customWidth="1"/>
    <col min="1799" max="1799" width="1.7109375" style="180" customWidth="1"/>
    <col min="1800" max="1800" width="12.7109375" style="180" customWidth="1"/>
    <col min="1801" max="1801" width="1.7109375" style="180" customWidth="1"/>
    <col min="1802" max="1802" width="11.42578125" style="180" bestFit="1" customWidth="1"/>
    <col min="1803" max="1803" width="1.7109375" style="180" customWidth="1"/>
    <col min="1804" max="1804" width="11.42578125" style="180" bestFit="1" customWidth="1"/>
    <col min="1805" max="1805" width="1.7109375" style="180" customWidth="1"/>
    <col min="1806" max="1806" width="11.42578125" style="180" bestFit="1" customWidth="1"/>
    <col min="1807" max="1807" width="1.7109375" style="180" customWidth="1"/>
    <col min="1808" max="1808" width="12.42578125" style="180" bestFit="1" customWidth="1"/>
    <col min="1809" max="1809" width="1.7109375" style="180" customWidth="1"/>
    <col min="1810" max="1810" width="12.42578125" style="180" bestFit="1" customWidth="1"/>
    <col min="1811" max="1811" width="1.7109375" style="180" customWidth="1"/>
    <col min="1812" max="2048" width="9.140625" style="180"/>
    <col min="2049" max="2049" width="35.7109375" style="180" customWidth="1"/>
    <col min="2050" max="2050" width="12.7109375" style="180" customWidth="1"/>
    <col min="2051" max="2051" width="1.7109375" style="180" customWidth="1"/>
    <col min="2052" max="2052" width="12.7109375" style="180" customWidth="1"/>
    <col min="2053" max="2053" width="1.7109375" style="180" customWidth="1"/>
    <col min="2054" max="2054" width="12.7109375" style="180" customWidth="1"/>
    <col min="2055" max="2055" width="1.7109375" style="180" customWidth="1"/>
    <col min="2056" max="2056" width="12.7109375" style="180" customWidth="1"/>
    <col min="2057" max="2057" width="1.7109375" style="180" customWidth="1"/>
    <col min="2058" max="2058" width="11.42578125" style="180" bestFit="1" customWidth="1"/>
    <col min="2059" max="2059" width="1.7109375" style="180" customWidth="1"/>
    <col min="2060" max="2060" width="11.42578125" style="180" bestFit="1" customWidth="1"/>
    <col min="2061" max="2061" width="1.7109375" style="180" customWidth="1"/>
    <col min="2062" max="2062" width="11.42578125" style="180" bestFit="1" customWidth="1"/>
    <col min="2063" max="2063" width="1.7109375" style="180" customWidth="1"/>
    <col min="2064" max="2064" width="12.42578125" style="180" bestFit="1" customWidth="1"/>
    <col min="2065" max="2065" width="1.7109375" style="180" customWidth="1"/>
    <col min="2066" max="2066" width="12.42578125" style="180" bestFit="1" customWidth="1"/>
    <col min="2067" max="2067" width="1.7109375" style="180" customWidth="1"/>
    <col min="2068" max="2304" width="9.140625" style="180"/>
    <col min="2305" max="2305" width="35.7109375" style="180" customWidth="1"/>
    <col min="2306" max="2306" width="12.7109375" style="180" customWidth="1"/>
    <col min="2307" max="2307" width="1.7109375" style="180" customWidth="1"/>
    <col min="2308" max="2308" width="12.7109375" style="180" customWidth="1"/>
    <col min="2309" max="2309" width="1.7109375" style="180" customWidth="1"/>
    <col min="2310" max="2310" width="12.7109375" style="180" customWidth="1"/>
    <col min="2311" max="2311" width="1.7109375" style="180" customWidth="1"/>
    <col min="2312" max="2312" width="12.7109375" style="180" customWidth="1"/>
    <col min="2313" max="2313" width="1.7109375" style="180" customWidth="1"/>
    <col min="2314" max="2314" width="11.42578125" style="180" bestFit="1" customWidth="1"/>
    <col min="2315" max="2315" width="1.7109375" style="180" customWidth="1"/>
    <col min="2316" max="2316" width="11.42578125" style="180" bestFit="1" customWidth="1"/>
    <col min="2317" max="2317" width="1.7109375" style="180" customWidth="1"/>
    <col min="2318" max="2318" width="11.42578125" style="180" bestFit="1" customWidth="1"/>
    <col min="2319" max="2319" width="1.7109375" style="180" customWidth="1"/>
    <col min="2320" max="2320" width="12.42578125" style="180" bestFit="1" customWidth="1"/>
    <col min="2321" max="2321" width="1.7109375" style="180" customWidth="1"/>
    <col min="2322" max="2322" width="12.42578125" style="180" bestFit="1" customWidth="1"/>
    <col min="2323" max="2323" width="1.7109375" style="180" customWidth="1"/>
    <col min="2324" max="2560" width="9.140625" style="180"/>
    <col min="2561" max="2561" width="35.7109375" style="180" customWidth="1"/>
    <col min="2562" max="2562" width="12.7109375" style="180" customWidth="1"/>
    <col min="2563" max="2563" width="1.7109375" style="180" customWidth="1"/>
    <col min="2564" max="2564" width="12.7109375" style="180" customWidth="1"/>
    <col min="2565" max="2565" width="1.7109375" style="180" customWidth="1"/>
    <col min="2566" max="2566" width="12.7109375" style="180" customWidth="1"/>
    <col min="2567" max="2567" width="1.7109375" style="180" customWidth="1"/>
    <col min="2568" max="2568" width="12.7109375" style="180" customWidth="1"/>
    <col min="2569" max="2569" width="1.7109375" style="180" customWidth="1"/>
    <col min="2570" max="2570" width="11.42578125" style="180" bestFit="1" customWidth="1"/>
    <col min="2571" max="2571" width="1.7109375" style="180" customWidth="1"/>
    <col min="2572" max="2572" width="11.42578125" style="180" bestFit="1" customWidth="1"/>
    <col min="2573" max="2573" width="1.7109375" style="180" customWidth="1"/>
    <col min="2574" max="2574" width="11.42578125" style="180" bestFit="1" customWidth="1"/>
    <col min="2575" max="2575" width="1.7109375" style="180" customWidth="1"/>
    <col min="2576" max="2576" width="12.42578125" style="180" bestFit="1" customWidth="1"/>
    <col min="2577" max="2577" width="1.7109375" style="180" customWidth="1"/>
    <col min="2578" max="2578" width="12.42578125" style="180" bestFit="1" customWidth="1"/>
    <col min="2579" max="2579" width="1.7109375" style="180" customWidth="1"/>
    <col min="2580" max="2816" width="9.140625" style="180"/>
    <col min="2817" max="2817" width="35.7109375" style="180" customWidth="1"/>
    <col min="2818" max="2818" width="12.7109375" style="180" customWidth="1"/>
    <col min="2819" max="2819" width="1.7109375" style="180" customWidth="1"/>
    <col min="2820" max="2820" width="12.7109375" style="180" customWidth="1"/>
    <col min="2821" max="2821" width="1.7109375" style="180" customWidth="1"/>
    <col min="2822" max="2822" width="12.7109375" style="180" customWidth="1"/>
    <col min="2823" max="2823" width="1.7109375" style="180" customWidth="1"/>
    <col min="2824" max="2824" width="12.7109375" style="180" customWidth="1"/>
    <col min="2825" max="2825" width="1.7109375" style="180" customWidth="1"/>
    <col min="2826" max="2826" width="11.42578125" style="180" bestFit="1" customWidth="1"/>
    <col min="2827" max="2827" width="1.7109375" style="180" customWidth="1"/>
    <col min="2828" max="2828" width="11.42578125" style="180" bestFit="1" customWidth="1"/>
    <col min="2829" max="2829" width="1.7109375" style="180" customWidth="1"/>
    <col min="2830" max="2830" width="11.42578125" style="180" bestFit="1" customWidth="1"/>
    <col min="2831" max="2831" width="1.7109375" style="180" customWidth="1"/>
    <col min="2832" max="2832" width="12.42578125" style="180" bestFit="1" customWidth="1"/>
    <col min="2833" max="2833" width="1.7109375" style="180" customWidth="1"/>
    <col min="2834" max="2834" width="12.42578125" style="180" bestFit="1" customWidth="1"/>
    <col min="2835" max="2835" width="1.7109375" style="180" customWidth="1"/>
    <col min="2836" max="3072" width="9.140625" style="180"/>
    <col min="3073" max="3073" width="35.7109375" style="180" customWidth="1"/>
    <col min="3074" max="3074" width="12.7109375" style="180" customWidth="1"/>
    <col min="3075" max="3075" width="1.7109375" style="180" customWidth="1"/>
    <col min="3076" max="3076" width="12.7109375" style="180" customWidth="1"/>
    <col min="3077" max="3077" width="1.7109375" style="180" customWidth="1"/>
    <col min="3078" max="3078" width="12.7109375" style="180" customWidth="1"/>
    <col min="3079" max="3079" width="1.7109375" style="180" customWidth="1"/>
    <col min="3080" max="3080" width="12.7109375" style="180" customWidth="1"/>
    <col min="3081" max="3081" width="1.7109375" style="180" customWidth="1"/>
    <col min="3082" max="3082" width="11.42578125" style="180" bestFit="1" customWidth="1"/>
    <col min="3083" max="3083" width="1.7109375" style="180" customWidth="1"/>
    <col min="3084" max="3084" width="11.42578125" style="180" bestFit="1" customWidth="1"/>
    <col min="3085" max="3085" width="1.7109375" style="180" customWidth="1"/>
    <col min="3086" max="3086" width="11.42578125" style="180" bestFit="1" customWidth="1"/>
    <col min="3087" max="3087" width="1.7109375" style="180" customWidth="1"/>
    <col min="3088" max="3088" width="12.42578125" style="180" bestFit="1" customWidth="1"/>
    <col min="3089" max="3089" width="1.7109375" style="180" customWidth="1"/>
    <col min="3090" max="3090" width="12.42578125" style="180" bestFit="1" customWidth="1"/>
    <col min="3091" max="3091" width="1.7109375" style="180" customWidth="1"/>
    <col min="3092" max="3328" width="9.140625" style="180"/>
    <col min="3329" max="3329" width="35.7109375" style="180" customWidth="1"/>
    <col min="3330" max="3330" width="12.7109375" style="180" customWidth="1"/>
    <col min="3331" max="3331" width="1.7109375" style="180" customWidth="1"/>
    <col min="3332" max="3332" width="12.7109375" style="180" customWidth="1"/>
    <col min="3333" max="3333" width="1.7109375" style="180" customWidth="1"/>
    <col min="3334" max="3334" width="12.7109375" style="180" customWidth="1"/>
    <col min="3335" max="3335" width="1.7109375" style="180" customWidth="1"/>
    <col min="3336" max="3336" width="12.7109375" style="180" customWidth="1"/>
    <col min="3337" max="3337" width="1.7109375" style="180" customWidth="1"/>
    <col min="3338" max="3338" width="11.42578125" style="180" bestFit="1" customWidth="1"/>
    <col min="3339" max="3339" width="1.7109375" style="180" customWidth="1"/>
    <col min="3340" max="3340" width="11.42578125" style="180" bestFit="1" customWidth="1"/>
    <col min="3341" max="3341" width="1.7109375" style="180" customWidth="1"/>
    <col min="3342" max="3342" width="11.42578125" style="180" bestFit="1" customWidth="1"/>
    <col min="3343" max="3343" width="1.7109375" style="180" customWidth="1"/>
    <col min="3344" max="3344" width="12.42578125" style="180" bestFit="1" customWidth="1"/>
    <col min="3345" max="3345" width="1.7109375" style="180" customWidth="1"/>
    <col min="3346" max="3346" width="12.42578125" style="180" bestFit="1" customWidth="1"/>
    <col min="3347" max="3347" width="1.7109375" style="180" customWidth="1"/>
    <col min="3348" max="3584" width="9.140625" style="180"/>
    <col min="3585" max="3585" width="35.7109375" style="180" customWidth="1"/>
    <col min="3586" max="3586" width="12.7109375" style="180" customWidth="1"/>
    <col min="3587" max="3587" width="1.7109375" style="180" customWidth="1"/>
    <col min="3588" max="3588" width="12.7109375" style="180" customWidth="1"/>
    <col min="3589" max="3589" width="1.7109375" style="180" customWidth="1"/>
    <col min="3590" max="3590" width="12.7109375" style="180" customWidth="1"/>
    <col min="3591" max="3591" width="1.7109375" style="180" customWidth="1"/>
    <col min="3592" max="3592" width="12.7109375" style="180" customWidth="1"/>
    <col min="3593" max="3593" width="1.7109375" style="180" customWidth="1"/>
    <col min="3594" max="3594" width="11.42578125" style="180" bestFit="1" customWidth="1"/>
    <col min="3595" max="3595" width="1.7109375" style="180" customWidth="1"/>
    <col min="3596" max="3596" width="11.42578125" style="180" bestFit="1" customWidth="1"/>
    <col min="3597" max="3597" width="1.7109375" style="180" customWidth="1"/>
    <col min="3598" max="3598" width="11.42578125" style="180" bestFit="1" customWidth="1"/>
    <col min="3599" max="3599" width="1.7109375" style="180" customWidth="1"/>
    <col min="3600" max="3600" width="12.42578125" style="180" bestFit="1" customWidth="1"/>
    <col min="3601" max="3601" width="1.7109375" style="180" customWidth="1"/>
    <col min="3602" max="3602" width="12.42578125" style="180" bestFit="1" customWidth="1"/>
    <col min="3603" max="3603" width="1.7109375" style="180" customWidth="1"/>
    <col min="3604" max="3840" width="9.140625" style="180"/>
    <col min="3841" max="3841" width="35.7109375" style="180" customWidth="1"/>
    <col min="3842" max="3842" width="12.7109375" style="180" customWidth="1"/>
    <col min="3843" max="3843" width="1.7109375" style="180" customWidth="1"/>
    <col min="3844" max="3844" width="12.7109375" style="180" customWidth="1"/>
    <col min="3845" max="3845" width="1.7109375" style="180" customWidth="1"/>
    <col min="3846" max="3846" width="12.7109375" style="180" customWidth="1"/>
    <col min="3847" max="3847" width="1.7109375" style="180" customWidth="1"/>
    <col min="3848" max="3848" width="12.7109375" style="180" customWidth="1"/>
    <col min="3849" max="3849" width="1.7109375" style="180" customWidth="1"/>
    <col min="3850" max="3850" width="11.42578125" style="180" bestFit="1" customWidth="1"/>
    <col min="3851" max="3851" width="1.7109375" style="180" customWidth="1"/>
    <col min="3852" max="3852" width="11.42578125" style="180" bestFit="1" customWidth="1"/>
    <col min="3853" max="3853" width="1.7109375" style="180" customWidth="1"/>
    <col min="3854" max="3854" width="11.42578125" style="180" bestFit="1" customWidth="1"/>
    <col min="3855" max="3855" width="1.7109375" style="180" customWidth="1"/>
    <col min="3856" max="3856" width="12.42578125" style="180" bestFit="1" customWidth="1"/>
    <col min="3857" max="3857" width="1.7109375" style="180" customWidth="1"/>
    <col min="3858" max="3858" width="12.42578125" style="180" bestFit="1" customWidth="1"/>
    <col min="3859" max="3859" width="1.7109375" style="180" customWidth="1"/>
    <col min="3860" max="4096" width="9.140625" style="180"/>
    <col min="4097" max="4097" width="35.7109375" style="180" customWidth="1"/>
    <col min="4098" max="4098" width="12.7109375" style="180" customWidth="1"/>
    <col min="4099" max="4099" width="1.7109375" style="180" customWidth="1"/>
    <col min="4100" max="4100" width="12.7109375" style="180" customWidth="1"/>
    <col min="4101" max="4101" width="1.7109375" style="180" customWidth="1"/>
    <col min="4102" max="4102" width="12.7109375" style="180" customWidth="1"/>
    <col min="4103" max="4103" width="1.7109375" style="180" customWidth="1"/>
    <col min="4104" max="4104" width="12.7109375" style="180" customWidth="1"/>
    <col min="4105" max="4105" width="1.7109375" style="180" customWidth="1"/>
    <col min="4106" max="4106" width="11.42578125" style="180" bestFit="1" customWidth="1"/>
    <col min="4107" max="4107" width="1.7109375" style="180" customWidth="1"/>
    <col min="4108" max="4108" width="11.42578125" style="180" bestFit="1" customWidth="1"/>
    <col min="4109" max="4109" width="1.7109375" style="180" customWidth="1"/>
    <col min="4110" max="4110" width="11.42578125" style="180" bestFit="1" customWidth="1"/>
    <col min="4111" max="4111" width="1.7109375" style="180" customWidth="1"/>
    <col min="4112" max="4112" width="12.42578125" style="180" bestFit="1" customWidth="1"/>
    <col min="4113" max="4113" width="1.7109375" style="180" customWidth="1"/>
    <col min="4114" max="4114" width="12.42578125" style="180" bestFit="1" customWidth="1"/>
    <col min="4115" max="4115" width="1.7109375" style="180" customWidth="1"/>
    <col min="4116" max="4352" width="9.140625" style="180"/>
    <col min="4353" max="4353" width="35.7109375" style="180" customWidth="1"/>
    <col min="4354" max="4354" width="12.7109375" style="180" customWidth="1"/>
    <col min="4355" max="4355" width="1.7109375" style="180" customWidth="1"/>
    <col min="4356" max="4356" width="12.7109375" style="180" customWidth="1"/>
    <col min="4357" max="4357" width="1.7109375" style="180" customWidth="1"/>
    <col min="4358" max="4358" width="12.7109375" style="180" customWidth="1"/>
    <col min="4359" max="4359" width="1.7109375" style="180" customWidth="1"/>
    <col min="4360" max="4360" width="12.7109375" style="180" customWidth="1"/>
    <col min="4361" max="4361" width="1.7109375" style="180" customWidth="1"/>
    <col min="4362" max="4362" width="11.42578125" style="180" bestFit="1" customWidth="1"/>
    <col min="4363" max="4363" width="1.7109375" style="180" customWidth="1"/>
    <col min="4364" max="4364" width="11.42578125" style="180" bestFit="1" customWidth="1"/>
    <col min="4365" max="4365" width="1.7109375" style="180" customWidth="1"/>
    <col min="4366" max="4366" width="11.42578125" style="180" bestFit="1" customWidth="1"/>
    <col min="4367" max="4367" width="1.7109375" style="180" customWidth="1"/>
    <col min="4368" max="4368" width="12.42578125" style="180" bestFit="1" customWidth="1"/>
    <col min="4369" max="4369" width="1.7109375" style="180" customWidth="1"/>
    <col min="4370" max="4370" width="12.42578125" style="180" bestFit="1" customWidth="1"/>
    <col min="4371" max="4371" width="1.7109375" style="180" customWidth="1"/>
    <col min="4372" max="4608" width="9.140625" style="180"/>
    <col min="4609" max="4609" width="35.7109375" style="180" customWidth="1"/>
    <col min="4610" max="4610" width="12.7109375" style="180" customWidth="1"/>
    <col min="4611" max="4611" width="1.7109375" style="180" customWidth="1"/>
    <col min="4612" max="4612" width="12.7109375" style="180" customWidth="1"/>
    <col min="4613" max="4613" width="1.7109375" style="180" customWidth="1"/>
    <col min="4614" max="4614" width="12.7109375" style="180" customWidth="1"/>
    <col min="4615" max="4615" width="1.7109375" style="180" customWidth="1"/>
    <col min="4616" max="4616" width="12.7109375" style="180" customWidth="1"/>
    <col min="4617" max="4617" width="1.7109375" style="180" customWidth="1"/>
    <col min="4618" max="4618" width="11.42578125" style="180" bestFit="1" customWidth="1"/>
    <col min="4619" max="4619" width="1.7109375" style="180" customWidth="1"/>
    <col min="4620" max="4620" width="11.42578125" style="180" bestFit="1" customWidth="1"/>
    <col min="4621" max="4621" width="1.7109375" style="180" customWidth="1"/>
    <col min="4622" max="4622" width="11.42578125" style="180" bestFit="1" customWidth="1"/>
    <col min="4623" max="4623" width="1.7109375" style="180" customWidth="1"/>
    <col min="4624" max="4624" width="12.42578125" style="180" bestFit="1" customWidth="1"/>
    <col min="4625" max="4625" width="1.7109375" style="180" customWidth="1"/>
    <col min="4626" max="4626" width="12.42578125" style="180" bestFit="1" customWidth="1"/>
    <col min="4627" max="4627" width="1.7109375" style="180" customWidth="1"/>
    <col min="4628" max="4864" width="9.140625" style="180"/>
    <col min="4865" max="4865" width="35.7109375" style="180" customWidth="1"/>
    <col min="4866" max="4866" width="12.7109375" style="180" customWidth="1"/>
    <col min="4867" max="4867" width="1.7109375" style="180" customWidth="1"/>
    <col min="4868" max="4868" width="12.7109375" style="180" customWidth="1"/>
    <col min="4869" max="4869" width="1.7109375" style="180" customWidth="1"/>
    <col min="4870" max="4870" width="12.7109375" style="180" customWidth="1"/>
    <col min="4871" max="4871" width="1.7109375" style="180" customWidth="1"/>
    <col min="4872" max="4872" width="12.7109375" style="180" customWidth="1"/>
    <col min="4873" max="4873" width="1.7109375" style="180" customWidth="1"/>
    <col min="4874" max="4874" width="11.42578125" style="180" bestFit="1" customWidth="1"/>
    <col min="4875" max="4875" width="1.7109375" style="180" customWidth="1"/>
    <col min="4876" max="4876" width="11.42578125" style="180" bestFit="1" customWidth="1"/>
    <col min="4877" max="4877" width="1.7109375" style="180" customWidth="1"/>
    <col min="4878" max="4878" width="11.42578125" style="180" bestFit="1" customWidth="1"/>
    <col min="4879" max="4879" width="1.7109375" style="180" customWidth="1"/>
    <col min="4880" max="4880" width="12.42578125" style="180" bestFit="1" customWidth="1"/>
    <col min="4881" max="4881" width="1.7109375" style="180" customWidth="1"/>
    <col min="4882" max="4882" width="12.42578125" style="180" bestFit="1" customWidth="1"/>
    <col min="4883" max="4883" width="1.7109375" style="180" customWidth="1"/>
    <col min="4884" max="5120" width="9.140625" style="180"/>
    <col min="5121" max="5121" width="35.7109375" style="180" customWidth="1"/>
    <col min="5122" max="5122" width="12.7109375" style="180" customWidth="1"/>
    <col min="5123" max="5123" width="1.7109375" style="180" customWidth="1"/>
    <col min="5124" max="5124" width="12.7109375" style="180" customWidth="1"/>
    <col min="5125" max="5125" width="1.7109375" style="180" customWidth="1"/>
    <col min="5126" max="5126" width="12.7109375" style="180" customWidth="1"/>
    <col min="5127" max="5127" width="1.7109375" style="180" customWidth="1"/>
    <col min="5128" max="5128" width="12.7109375" style="180" customWidth="1"/>
    <col min="5129" max="5129" width="1.7109375" style="180" customWidth="1"/>
    <col min="5130" max="5130" width="11.42578125" style="180" bestFit="1" customWidth="1"/>
    <col min="5131" max="5131" width="1.7109375" style="180" customWidth="1"/>
    <col min="5132" max="5132" width="11.42578125" style="180" bestFit="1" customWidth="1"/>
    <col min="5133" max="5133" width="1.7109375" style="180" customWidth="1"/>
    <col min="5134" max="5134" width="11.42578125" style="180" bestFit="1" customWidth="1"/>
    <col min="5135" max="5135" width="1.7109375" style="180" customWidth="1"/>
    <col min="5136" max="5136" width="12.42578125" style="180" bestFit="1" customWidth="1"/>
    <col min="5137" max="5137" width="1.7109375" style="180" customWidth="1"/>
    <col min="5138" max="5138" width="12.42578125" style="180" bestFit="1" customWidth="1"/>
    <col min="5139" max="5139" width="1.7109375" style="180" customWidth="1"/>
    <col min="5140" max="5376" width="9.140625" style="180"/>
    <col min="5377" max="5377" width="35.7109375" style="180" customWidth="1"/>
    <col min="5378" max="5378" width="12.7109375" style="180" customWidth="1"/>
    <col min="5379" max="5379" width="1.7109375" style="180" customWidth="1"/>
    <col min="5380" max="5380" width="12.7109375" style="180" customWidth="1"/>
    <col min="5381" max="5381" width="1.7109375" style="180" customWidth="1"/>
    <col min="5382" max="5382" width="12.7109375" style="180" customWidth="1"/>
    <col min="5383" max="5383" width="1.7109375" style="180" customWidth="1"/>
    <col min="5384" max="5384" width="12.7109375" style="180" customWidth="1"/>
    <col min="5385" max="5385" width="1.7109375" style="180" customWidth="1"/>
    <col min="5386" max="5386" width="11.42578125" style="180" bestFit="1" customWidth="1"/>
    <col min="5387" max="5387" width="1.7109375" style="180" customWidth="1"/>
    <col min="5388" max="5388" width="11.42578125" style="180" bestFit="1" customWidth="1"/>
    <col min="5389" max="5389" width="1.7109375" style="180" customWidth="1"/>
    <col min="5390" max="5390" width="11.42578125" style="180" bestFit="1" customWidth="1"/>
    <col min="5391" max="5391" width="1.7109375" style="180" customWidth="1"/>
    <col min="5392" max="5392" width="12.42578125" style="180" bestFit="1" customWidth="1"/>
    <col min="5393" max="5393" width="1.7109375" style="180" customWidth="1"/>
    <col min="5394" max="5394" width="12.42578125" style="180" bestFit="1" customWidth="1"/>
    <col min="5395" max="5395" width="1.7109375" style="180" customWidth="1"/>
    <col min="5396" max="5632" width="9.140625" style="180"/>
    <col min="5633" max="5633" width="35.7109375" style="180" customWidth="1"/>
    <col min="5634" max="5634" width="12.7109375" style="180" customWidth="1"/>
    <col min="5635" max="5635" width="1.7109375" style="180" customWidth="1"/>
    <col min="5636" max="5636" width="12.7109375" style="180" customWidth="1"/>
    <col min="5637" max="5637" width="1.7109375" style="180" customWidth="1"/>
    <col min="5638" max="5638" width="12.7109375" style="180" customWidth="1"/>
    <col min="5639" max="5639" width="1.7109375" style="180" customWidth="1"/>
    <col min="5640" max="5640" width="12.7109375" style="180" customWidth="1"/>
    <col min="5641" max="5641" width="1.7109375" style="180" customWidth="1"/>
    <col min="5642" max="5642" width="11.42578125" style="180" bestFit="1" customWidth="1"/>
    <col min="5643" max="5643" width="1.7109375" style="180" customWidth="1"/>
    <col min="5644" max="5644" width="11.42578125" style="180" bestFit="1" customWidth="1"/>
    <col min="5645" max="5645" width="1.7109375" style="180" customWidth="1"/>
    <col min="5646" max="5646" width="11.42578125" style="180" bestFit="1" customWidth="1"/>
    <col min="5647" max="5647" width="1.7109375" style="180" customWidth="1"/>
    <col min="5648" max="5648" width="12.42578125" style="180" bestFit="1" customWidth="1"/>
    <col min="5649" max="5649" width="1.7109375" style="180" customWidth="1"/>
    <col min="5650" max="5650" width="12.42578125" style="180" bestFit="1" customWidth="1"/>
    <col min="5651" max="5651" width="1.7109375" style="180" customWidth="1"/>
    <col min="5652" max="5888" width="9.140625" style="180"/>
    <col min="5889" max="5889" width="35.7109375" style="180" customWidth="1"/>
    <col min="5890" max="5890" width="12.7109375" style="180" customWidth="1"/>
    <col min="5891" max="5891" width="1.7109375" style="180" customWidth="1"/>
    <col min="5892" max="5892" width="12.7109375" style="180" customWidth="1"/>
    <col min="5893" max="5893" width="1.7109375" style="180" customWidth="1"/>
    <col min="5894" max="5894" width="12.7109375" style="180" customWidth="1"/>
    <col min="5895" max="5895" width="1.7109375" style="180" customWidth="1"/>
    <col min="5896" max="5896" width="12.7109375" style="180" customWidth="1"/>
    <col min="5897" max="5897" width="1.7109375" style="180" customWidth="1"/>
    <col min="5898" max="5898" width="11.42578125" style="180" bestFit="1" customWidth="1"/>
    <col min="5899" max="5899" width="1.7109375" style="180" customWidth="1"/>
    <col min="5900" max="5900" width="11.42578125" style="180" bestFit="1" customWidth="1"/>
    <col min="5901" max="5901" width="1.7109375" style="180" customWidth="1"/>
    <col min="5902" max="5902" width="11.42578125" style="180" bestFit="1" customWidth="1"/>
    <col min="5903" max="5903" width="1.7109375" style="180" customWidth="1"/>
    <col min="5904" max="5904" width="12.42578125" style="180" bestFit="1" customWidth="1"/>
    <col min="5905" max="5905" width="1.7109375" style="180" customWidth="1"/>
    <col min="5906" max="5906" width="12.42578125" style="180" bestFit="1" customWidth="1"/>
    <col min="5907" max="5907" width="1.7109375" style="180" customWidth="1"/>
    <col min="5908" max="6144" width="9.140625" style="180"/>
    <col min="6145" max="6145" width="35.7109375" style="180" customWidth="1"/>
    <col min="6146" max="6146" width="12.7109375" style="180" customWidth="1"/>
    <col min="6147" max="6147" width="1.7109375" style="180" customWidth="1"/>
    <col min="6148" max="6148" width="12.7109375" style="180" customWidth="1"/>
    <col min="6149" max="6149" width="1.7109375" style="180" customWidth="1"/>
    <col min="6150" max="6150" width="12.7109375" style="180" customWidth="1"/>
    <col min="6151" max="6151" width="1.7109375" style="180" customWidth="1"/>
    <col min="6152" max="6152" width="12.7109375" style="180" customWidth="1"/>
    <col min="6153" max="6153" width="1.7109375" style="180" customWidth="1"/>
    <col min="6154" max="6154" width="11.42578125" style="180" bestFit="1" customWidth="1"/>
    <col min="6155" max="6155" width="1.7109375" style="180" customWidth="1"/>
    <col min="6156" max="6156" width="11.42578125" style="180" bestFit="1" customWidth="1"/>
    <col min="6157" max="6157" width="1.7109375" style="180" customWidth="1"/>
    <col min="6158" max="6158" width="11.42578125" style="180" bestFit="1" customWidth="1"/>
    <col min="6159" max="6159" width="1.7109375" style="180" customWidth="1"/>
    <col min="6160" max="6160" width="12.42578125" style="180" bestFit="1" customWidth="1"/>
    <col min="6161" max="6161" width="1.7109375" style="180" customWidth="1"/>
    <col min="6162" max="6162" width="12.42578125" style="180" bestFit="1" customWidth="1"/>
    <col min="6163" max="6163" width="1.7109375" style="180" customWidth="1"/>
    <col min="6164" max="6400" width="9.140625" style="180"/>
    <col min="6401" max="6401" width="35.7109375" style="180" customWidth="1"/>
    <col min="6402" max="6402" width="12.7109375" style="180" customWidth="1"/>
    <col min="6403" max="6403" width="1.7109375" style="180" customWidth="1"/>
    <col min="6404" max="6404" width="12.7109375" style="180" customWidth="1"/>
    <col min="6405" max="6405" width="1.7109375" style="180" customWidth="1"/>
    <col min="6406" max="6406" width="12.7109375" style="180" customWidth="1"/>
    <col min="6407" max="6407" width="1.7109375" style="180" customWidth="1"/>
    <col min="6408" max="6408" width="12.7109375" style="180" customWidth="1"/>
    <col min="6409" max="6409" width="1.7109375" style="180" customWidth="1"/>
    <col min="6410" max="6410" width="11.42578125" style="180" bestFit="1" customWidth="1"/>
    <col min="6411" max="6411" width="1.7109375" style="180" customWidth="1"/>
    <col min="6412" max="6412" width="11.42578125" style="180" bestFit="1" customWidth="1"/>
    <col min="6413" max="6413" width="1.7109375" style="180" customWidth="1"/>
    <col min="6414" max="6414" width="11.42578125" style="180" bestFit="1" customWidth="1"/>
    <col min="6415" max="6415" width="1.7109375" style="180" customWidth="1"/>
    <col min="6416" max="6416" width="12.42578125" style="180" bestFit="1" customWidth="1"/>
    <col min="6417" max="6417" width="1.7109375" style="180" customWidth="1"/>
    <col min="6418" max="6418" width="12.42578125" style="180" bestFit="1" customWidth="1"/>
    <col min="6419" max="6419" width="1.7109375" style="180" customWidth="1"/>
    <col min="6420" max="6656" width="9.140625" style="180"/>
    <col min="6657" max="6657" width="35.7109375" style="180" customWidth="1"/>
    <col min="6658" max="6658" width="12.7109375" style="180" customWidth="1"/>
    <col min="6659" max="6659" width="1.7109375" style="180" customWidth="1"/>
    <col min="6660" max="6660" width="12.7109375" style="180" customWidth="1"/>
    <col min="6661" max="6661" width="1.7109375" style="180" customWidth="1"/>
    <col min="6662" max="6662" width="12.7109375" style="180" customWidth="1"/>
    <col min="6663" max="6663" width="1.7109375" style="180" customWidth="1"/>
    <col min="6664" max="6664" width="12.7109375" style="180" customWidth="1"/>
    <col min="6665" max="6665" width="1.7109375" style="180" customWidth="1"/>
    <col min="6666" max="6666" width="11.42578125" style="180" bestFit="1" customWidth="1"/>
    <col min="6667" max="6667" width="1.7109375" style="180" customWidth="1"/>
    <col min="6668" max="6668" width="11.42578125" style="180" bestFit="1" customWidth="1"/>
    <col min="6669" max="6669" width="1.7109375" style="180" customWidth="1"/>
    <col min="6670" max="6670" width="11.42578125" style="180" bestFit="1" customWidth="1"/>
    <col min="6671" max="6671" width="1.7109375" style="180" customWidth="1"/>
    <col min="6672" max="6672" width="12.42578125" style="180" bestFit="1" customWidth="1"/>
    <col min="6673" max="6673" width="1.7109375" style="180" customWidth="1"/>
    <col min="6674" max="6674" width="12.42578125" style="180" bestFit="1" customWidth="1"/>
    <col min="6675" max="6675" width="1.7109375" style="180" customWidth="1"/>
    <col min="6676" max="6912" width="9.140625" style="180"/>
    <col min="6913" max="6913" width="35.7109375" style="180" customWidth="1"/>
    <col min="6914" max="6914" width="12.7109375" style="180" customWidth="1"/>
    <col min="6915" max="6915" width="1.7109375" style="180" customWidth="1"/>
    <col min="6916" max="6916" width="12.7109375" style="180" customWidth="1"/>
    <col min="6917" max="6917" width="1.7109375" style="180" customWidth="1"/>
    <col min="6918" max="6918" width="12.7109375" style="180" customWidth="1"/>
    <col min="6919" max="6919" width="1.7109375" style="180" customWidth="1"/>
    <col min="6920" max="6920" width="12.7109375" style="180" customWidth="1"/>
    <col min="6921" max="6921" width="1.7109375" style="180" customWidth="1"/>
    <col min="6922" max="6922" width="11.42578125" style="180" bestFit="1" customWidth="1"/>
    <col min="6923" max="6923" width="1.7109375" style="180" customWidth="1"/>
    <col min="6924" max="6924" width="11.42578125" style="180" bestFit="1" customWidth="1"/>
    <col min="6925" max="6925" width="1.7109375" style="180" customWidth="1"/>
    <col min="6926" max="6926" width="11.42578125" style="180" bestFit="1" customWidth="1"/>
    <col min="6927" max="6927" width="1.7109375" style="180" customWidth="1"/>
    <col min="6928" max="6928" width="12.42578125" style="180" bestFit="1" customWidth="1"/>
    <col min="6929" max="6929" width="1.7109375" style="180" customWidth="1"/>
    <col min="6930" max="6930" width="12.42578125" style="180" bestFit="1" customWidth="1"/>
    <col min="6931" max="6931" width="1.7109375" style="180" customWidth="1"/>
    <col min="6932" max="7168" width="9.140625" style="180"/>
    <col min="7169" max="7169" width="35.7109375" style="180" customWidth="1"/>
    <col min="7170" max="7170" width="12.7109375" style="180" customWidth="1"/>
    <col min="7171" max="7171" width="1.7109375" style="180" customWidth="1"/>
    <col min="7172" max="7172" width="12.7109375" style="180" customWidth="1"/>
    <col min="7173" max="7173" width="1.7109375" style="180" customWidth="1"/>
    <col min="7174" max="7174" width="12.7109375" style="180" customWidth="1"/>
    <col min="7175" max="7175" width="1.7109375" style="180" customWidth="1"/>
    <col min="7176" max="7176" width="12.7109375" style="180" customWidth="1"/>
    <col min="7177" max="7177" width="1.7109375" style="180" customWidth="1"/>
    <col min="7178" max="7178" width="11.42578125" style="180" bestFit="1" customWidth="1"/>
    <col min="7179" max="7179" width="1.7109375" style="180" customWidth="1"/>
    <col min="7180" max="7180" width="11.42578125" style="180" bestFit="1" customWidth="1"/>
    <col min="7181" max="7181" width="1.7109375" style="180" customWidth="1"/>
    <col min="7182" max="7182" width="11.42578125" style="180" bestFit="1" customWidth="1"/>
    <col min="7183" max="7183" width="1.7109375" style="180" customWidth="1"/>
    <col min="7184" max="7184" width="12.42578125" style="180" bestFit="1" customWidth="1"/>
    <col min="7185" max="7185" width="1.7109375" style="180" customWidth="1"/>
    <col min="7186" max="7186" width="12.42578125" style="180" bestFit="1" customWidth="1"/>
    <col min="7187" max="7187" width="1.7109375" style="180" customWidth="1"/>
    <col min="7188" max="7424" width="9.140625" style="180"/>
    <col min="7425" max="7425" width="35.7109375" style="180" customWidth="1"/>
    <col min="7426" max="7426" width="12.7109375" style="180" customWidth="1"/>
    <col min="7427" max="7427" width="1.7109375" style="180" customWidth="1"/>
    <col min="7428" max="7428" width="12.7109375" style="180" customWidth="1"/>
    <col min="7429" max="7429" width="1.7109375" style="180" customWidth="1"/>
    <col min="7430" max="7430" width="12.7109375" style="180" customWidth="1"/>
    <col min="7431" max="7431" width="1.7109375" style="180" customWidth="1"/>
    <col min="7432" max="7432" width="12.7109375" style="180" customWidth="1"/>
    <col min="7433" max="7433" width="1.7109375" style="180" customWidth="1"/>
    <col min="7434" max="7434" width="11.42578125" style="180" bestFit="1" customWidth="1"/>
    <col min="7435" max="7435" width="1.7109375" style="180" customWidth="1"/>
    <col min="7436" max="7436" width="11.42578125" style="180" bestFit="1" customWidth="1"/>
    <col min="7437" max="7437" width="1.7109375" style="180" customWidth="1"/>
    <col min="7438" max="7438" width="11.42578125" style="180" bestFit="1" customWidth="1"/>
    <col min="7439" max="7439" width="1.7109375" style="180" customWidth="1"/>
    <col min="7440" max="7440" width="12.42578125" style="180" bestFit="1" customWidth="1"/>
    <col min="7441" max="7441" width="1.7109375" style="180" customWidth="1"/>
    <col min="7442" max="7442" width="12.42578125" style="180" bestFit="1" customWidth="1"/>
    <col min="7443" max="7443" width="1.7109375" style="180" customWidth="1"/>
    <col min="7444" max="7680" width="9.140625" style="180"/>
    <col min="7681" max="7681" width="35.7109375" style="180" customWidth="1"/>
    <col min="7682" max="7682" width="12.7109375" style="180" customWidth="1"/>
    <col min="7683" max="7683" width="1.7109375" style="180" customWidth="1"/>
    <col min="7684" max="7684" width="12.7109375" style="180" customWidth="1"/>
    <col min="7685" max="7685" width="1.7109375" style="180" customWidth="1"/>
    <col min="7686" max="7686" width="12.7109375" style="180" customWidth="1"/>
    <col min="7687" max="7687" width="1.7109375" style="180" customWidth="1"/>
    <col min="7688" max="7688" width="12.7109375" style="180" customWidth="1"/>
    <col min="7689" max="7689" width="1.7109375" style="180" customWidth="1"/>
    <col min="7690" max="7690" width="11.42578125" style="180" bestFit="1" customWidth="1"/>
    <col min="7691" max="7691" width="1.7109375" style="180" customWidth="1"/>
    <col min="7692" max="7692" width="11.42578125" style="180" bestFit="1" customWidth="1"/>
    <col min="7693" max="7693" width="1.7109375" style="180" customWidth="1"/>
    <col min="7694" max="7694" width="11.42578125" style="180" bestFit="1" customWidth="1"/>
    <col min="7695" max="7695" width="1.7109375" style="180" customWidth="1"/>
    <col min="7696" max="7696" width="12.42578125" style="180" bestFit="1" customWidth="1"/>
    <col min="7697" max="7697" width="1.7109375" style="180" customWidth="1"/>
    <col min="7698" max="7698" width="12.42578125" style="180" bestFit="1" customWidth="1"/>
    <col min="7699" max="7699" width="1.7109375" style="180" customWidth="1"/>
    <col min="7700" max="7936" width="9.140625" style="180"/>
    <col min="7937" max="7937" width="35.7109375" style="180" customWidth="1"/>
    <col min="7938" max="7938" width="12.7109375" style="180" customWidth="1"/>
    <col min="7939" max="7939" width="1.7109375" style="180" customWidth="1"/>
    <col min="7940" max="7940" width="12.7109375" style="180" customWidth="1"/>
    <col min="7941" max="7941" width="1.7109375" style="180" customWidth="1"/>
    <col min="7942" max="7942" width="12.7109375" style="180" customWidth="1"/>
    <col min="7943" max="7943" width="1.7109375" style="180" customWidth="1"/>
    <col min="7944" max="7944" width="12.7109375" style="180" customWidth="1"/>
    <col min="7945" max="7945" width="1.7109375" style="180" customWidth="1"/>
    <col min="7946" max="7946" width="11.42578125" style="180" bestFit="1" customWidth="1"/>
    <col min="7947" max="7947" width="1.7109375" style="180" customWidth="1"/>
    <col min="7948" max="7948" width="11.42578125" style="180" bestFit="1" customWidth="1"/>
    <col min="7949" max="7949" width="1.7109375" style="180" customWidth="1"/>
    <col min="7950" max="7950" width="11.42578125" style="180" bestFit="1" customWidth="1"/>
    <col min="7951" max="7951" width="1.7109375" style="180" customWidth="1"/>
    <col min="7952" max="7952" width="12.42578125" style="180" bestFit="1" customWidth="1"/>
    <col min="7953" max="7953" width="1.7109375" style="180" customWidth="1"/>
    <col min="7954" max="7954" width="12.42578125" style="180" bestFit="1" customWidth="1"/>
    <col min="7955" max="7955" width="1.7109375" style="180" customWidth="1"/>
    <col min="7956" max="8192" width="9.140625" style="180"/>
    <col min="8193" max="8193" width="35.7109375" style="180" customWidth="1"/>
    <col min="8194" max="8194" width="12.7109375" style="180" customWidth="1"/>
    <col min="8195" max="8195" width="1.7109375" style="180" customWidth="1"/>
    <col min="8196" max="8196" width="12.7109375" style="180" customWidth="1"/>
    <col min="8197" max="8197" width="1.7109375" style="180" customWidth="1"/>
    <col min="8198" max="8198" width="12.7109375" style="180" customWidth="1"/>
    <col min="8199" max="8199" width="1.7109375" style="180" customWidth="1"/>
    <col min="8200" max="8200" width="12.7109375" style="180" customWidth="1"/>
    <col min="8201" max="8201" width="1.7109375" style="180" customWidth="1"/>
    <col min="8202" max="8202" width="11.42578125" style="180" bestFit="1" customWidth="1"/>
    <col min="8203" max="8203" width="1.7109375" style="180" customWidth="1"/>
    <col min="8204" max="8204" width="11.42578125" style="180" bestFit="1" customWidth="1"/>
    <col min="8205" max="8205" width="1.7109375" style="180" customWidth="1"/>
    <col min="8206" max="8206" width="11.42578125" style="180" bestFit="1" customWidth="1"/>
    <col min="8207" max="8207" width="1.7109375" style="180" customWidth="1"/>
    <col min="8208" max="8208" width="12.42578125" style="180" bestFit="1" customWidth="1"/>
    <col min="8209" max="8209" width="1.7109375" style="180" customWidth="1"/>
    <col min="8210" max="8210" width="12.42578125" style="180" bestFit="1" customWidth="1"/>
    <col min="8211" max="8211" width="1.7109375" style="180" customWidth="1"/>
    <col min="8212" max="8448" width="9.140625" style="180"/>
    <col min="8449" max="8449" width="35.7109375" style="180" customWidth="1"/>
    <col min="8450" max="8450" width="12.7109375" style="180" customWidth="1"/>
    <col min="8451" max="8451" width="1.7109375" style="180" customWidth="1"/>
    <col min="8452" max="8452" width="12.7109375" style="180" customWidth="1"/>
    <col min="8453" max="8453" width="1.7109375" style="180" customWidth="1"/>
    <col min="8454" max="8454" width="12.7109375" style="180" customWidth="1"/>
    <col min="8455" max="8455" width="1.7109375" style="180" customWidth="1"/>
    <col min="8456" max="8456" width="12.7109375" style="180" customWidth="1"/>
    <col min="8457" max="8457" width="1.7109375" style="180" customWidth="1"/>
    <col min="8458" max="8458" width="11.42578125" style="180" bestFit="1" customWidth="1"/>
    <col min="8459" max="8459" width="1.7109375" style="180" customWidth="1"/>
    <col min="8460" max="8460" width="11.42578125" style="180" bestFit="1" customWidth="1"/>
    <col min="8461" max="8461" width="1.7109375" style="180" customWidth="1"/>
    <col min="8462" max="8462" width="11.42578125" style="180" bestFit="1" customWidth="1"/>
    <col min="8463" max="8463" width="1.7109375" style="180" customWidth="1"/>
    <col min="8464" max="8464" width="12.42578125" style="180" bestFit="1" customWidth="1"/>
    <col min="8465" max="8465" width="1.7109375" style="180" customWidth="1"/>
    <col min="8466" max="8466" width="12.42578125" style="180" bestFit="1" customWidth="1"/>
    <col min="8467" max="8467" width="1.7109375" style="180" customWidth="1"/>
    <col min="8468" max="8704" width="9.140625" style="180"/>
    <col min="8705" max="8705" width="35.7109375" style="180" customWidth="1"/>
    <col min="8706" max="8706" width="12.7109375" style="180" customWidth="1"/>
    <col min="8707" max="8707" width="1.7109375" style="180" customWidth="1"/>
    <col min="8708" max="8708" width="12.7109375" style="180" customWidth="1"/>
    <col min="8709" max="8709" width="1.7109375" style="180" customWidth="1"/>
    <col min="8710" max="8710" width="12.7109375" style="180" customWidth="1"/>
    <col min="8711" max="8711" width="1.7109375" style="180" customWidth="1"/>
    <col min="8712" max="8712" width="12.7109375" style="180" customWidth="1"/>
    <col min="8713" max="8713" width="1.7109375" style="180" customWidth="1"/>
    <col min="8714" max="8714" width="11.42578125" style="180" bestFit="1" customWidth="1"/>
    <col min="8715" max="8715" width="1.7109375" style="180" customWidth="1"/>
    <col min="8716" max="8716" width="11.42578125" style="180" bestFit="1" customWidth="1"/>
    <col min="8717" max="8717" width="1.7109375" style="180" customWidth="1"/>
    <col min="8718" max="8718" width="11.42578125" style="180" bestFit="1" customWidth="1"/>
    <col min="8719" max="8719" width="1.7109375" style="180" customWidth="1"/>
    <col min="8720" max="8720" width="12.42578125" style="180" bestFit="1" customWidth="1"/>
    <col min="8721" max="8721" width="1.7109375" style="180" customWidth="1"/>
    <col min="8722" max="8722" width="12.42578125" style="180" bestFit="1" customWidth="1"/>
    <col min="8723" max="8723" width="1.7109375" style="180" customWidth="1"/>
    <col min="8724" max="8960" width="9.140625" style="180"/>
    <col min="8961" max="8961" width="35.7109375" style="180" customWidth="1"/>
    <col min="8962" max="8962" width="12.7109375" style="180" customWidth="1"/>
    <col min="8963" max="8963" width="1.7109375" style="180" customWidth="1"/>
    <col min="8964" max="8964" width="12.7109375" style="180" customWidth="1"/>
    <col min="8965" max="8965" width="1.7109375" style="180" customWidth="1"/>
    <col min="8966" max="8966" width="12.7109375" style="180" customWidth="1"/>
    <col min="8967" max="8967" width="1.7109375" style="180" customWidth="1"/>
    <col min="8968" max="8968" width="12.7109375" style="180" customWidth="1"/>
    <col min="8969" max="8969" width="1.7109375" style="180" customWidth="1"/>
    <col min="8970" max="8970" width="11.42578125" style="180" bestFit="1" customWidth="1"/>
    <col min="8971" max="8971" width="1.7109375" style="180" customWidth="1"/>
    <col min="8972" max="8972" width="11.42578125" style="180" bestFit="1" customWidth="1"/>
    <col min="8973" max="8973" width="1.7109375" style="180" customWidth="1"/>
    <col min="8974" max="8974" width="11.42578125" style="180" bestFit="1" customWidth="1"/>
    <col min="8975" max="8975" width="1.7109375" style="180" customWidth="1"/>
    <col min="8976" max="8976" width="12.42578125" style="180" bestFit="1" customWidth="1"/>
    <col min="8977" max="8977" width="1.7109375" style="180" customWidth="1"/>
    <col min="8978" max="8978" width="12.42578125" style="180" bestFit="1" customWidth="1"/>
    <col min="8979" max="8979" width="1.7109375" style="180" customWidth="1"/>
    <col min="8980" max="9216" width="9.140625" style="180"/>
    <col min="9217" max="9217" width="35.7109375" style="180" customWidth="1"/>
    <col min="9218" max="9218" width="12.7109375" style="180" customWidth="1"/>
    <col min="9219" max="9219" width="1.7109375" style="180" customWidth="1"/>
    <col min="9220" max="9220" width="12.7109375" style="180" customWidth="1"/>
    <col min="9221" max="9221" width="1.7109375" style="180" customWidth="1"/>
    <col min="9222" max="9222" width="12.7109375" style="180" customWidth="1"/>
    <col min="9223" max="9223" width="1.7109375" style="180" customWidth="1"/>
    <col min="9224" max="9224" width="12.7109375" style="180" customWidth="1"/>
    <col min="9225" max="9225" width="1.7109375" style="180" customWidth="1"/>
    <col min="9226" max="9226" width="11.42578125" style="180" bestFit="1" customWidth="1"/>
    <col min="9227" max="9227" width="1.7109375" style="180" customWidth="1"/>
    <col min="9228" max="9228" width="11.42578125" style="180" bestFit="1" customWidth="1"/>
    <col min="9229" max="9229" width="1.7109375" style="180" customWidth="1"/>
    <col min="9230" max="9230" width="11.42578125" style="180" bestFit="1" customWidth="1"/>
    <col min="9231" max="9231" width="1.7109375" style="180" customWidth="1"/>
    <col min="9232" max="9232" width="12.42578125" style="180" bestFit="1" customWidth="1"/>
    <col min="9233" max="9233" width="1.7109375" style="180" customWidth="1"/>
    <col min="9234" max="9234" width="12.42578125" style="180" bestFit="1" customWidth="1"/>
    <col min="9235" max="9235" width="1.7109375" style="180" customWidth="1"/>
    <col min="9236" max="9472" width="9.140625" style="180"/>
    <col min="9473" max="9473" width="35.7109375" style="180" customWidth="1"/>
    <col min="9474" max="9474" width="12.7109375" style="180" customWidth="1"/>
    <col min="9475" max="9475" width="1.7109375" style="180" customWidth="1"/>
    <col min="9476" max="9476" width="12.7109375" style="180" customWidth="1"/>
    <col min="9477" max="9477" width="1.7109375" style="180" customWidth="1"/>
    <col min="9478" max="9478" width="12.7109375" style="180" customWidth="1"/>
    <col min="9479" max="9479" width="1.7109375" style="180" customWidth="1"/>
    <col min="9480" max="9480" width="12.7109375" style="180" customWidth="1"/>
    <col min="9481" max="9481" width="1.7109375" style="180" customWidth="1"/>
    <col min="9482" max="9482" width="11.42578125" style="180" bestFit="1" customWidth="1"/>
    <col min="9483" max="9483" width="1.7109375" style="180" customWidth="1"/>
    <col min="9484" max="9484" width="11.42578125" style="180" bestFit="1" customWidth="1"/>
    <col min="9485" max="9485" width="1.7109375" style="180" customWidth="1"/>
    <col min="9486" max="9486" width="11.42578125" style="180" bestFit="1" customWidth="1"/>
    <col min="9487" max="9487" width="1.7109375" style="180" customWidth="1"/>
    <col min="9488" max="9488" width="12.42578125" style="180" bestFit="1" customWidth="1"/>
    <col min="9489" max="9489" width="1.7109375" style="180" customWidth="1"/>
    <col min="9490" max="9490" width="12.42578125" style="180" bestFit="1" customWidth="1"/>
    <col min="9491" max="9491" width="1.7109375" style="180" customWidth="1"/>
    <col min="9492" max="9728" width="9.140625" style="180"/>
    <col min="9729" max="9729" width="35.7109375" style="180" customWidth="1"/>
    <col min="9730" max="9730" width="12.7109375" style="180" customWidth="1"/>
    <col min="9731" max="9731" width="1.7109375" style="180" customWidth="1"/>
    <col min="9732" max="9732" width="12.7109375" style="180" customWidth="1"/>
    <col min="9733" max="9733" width="1.7109375" style="180" customWidth="1"/>
    <col min="9734" max="9734" width="12.7109375" style="180" customWidth="1"/>
    <col min="9735" max="9735" width="1.7109375" style="180" customWidth="1"/>
    <col min="9736" max="9736" width="12.7109375" style="180" customWidth="1"/>
    <col min="9737" max="9737" width="1.7109375" style="180" customWidth="1"/>
    <col min="9738" max="9738" width="11.42578125" style="180" bestFit="1" customWidth="1"/>
    <col min="9739" max="9739" width="1.7109375" style="180" customWidth="1"/>
    <col min="9740" max="9740" width="11.42578125" style="180" bestFit="1" customWidth="1"/>
    <col min="9741" max="9741" width="1.7109375" style="180" customWidth="1"/>
    <col min="9742" max="9742" width="11.42578125" style="180" bestFit="1" customWidth="1"/>
    <col min="9743" max="9743" width="1.7109375" style="180" customWidth="1"/>
    <col min="9744" max="9744" width="12.42578125" style="180" bestFit="1" customWidth="1"/>
    <col min="9745" max="9745" width="1.7109375" style="180" customWidth="1"/>
    <col min="9746" max="9746" width="12.42578125" style="180" bestFit="1" customWidth="1"/>
    <col min="9747" max="9747" width="1.7109375" style="180" customWidth="1"/>
    <col min="9748" max="9984" width="9.140625" style="180"/>
    <col min="9985" max="9985" width="35.7109375" style="180" customWidth="1"/>
    <col min="9986" max="9986" width="12.7109375" style="180" customWidth="1"/>
    <col min="9987" max="9987" width="1.7109375" style="180" customWidth="1"/>
    <col min="9988" max="9988" width="12.7109375" style="180" customWidth="1"/>
    <col min="9989" max="9989" width="1.7109375" style="180" customWidth="1"/>
    <col min="9990" max="9990" width="12.7109375" style="180" customWidth="1"/>
    <col min="9991" max="9991" width="1.7109375" style="180" customWidth="1"/>
    <col min="9992" max="9992" width="12.7109375" style="180" customWidth="1"/>
    <col min="9993" max="9993" width="1.7109375" style="180" customWidth="1"/>
    <col min="9994" max="9994" width="11.42578125" style="180" bestFit="1" customWidth="1"/>
    <col min="9995" max="9995" width="1.7109375" style="180" customWidth="1"/>
    <col min="9996" max="9996" width="11.42578125" style="180" bestFit="1" customWidth="1"/>
    <col min="9997" max="9997" width="1.7109375" style="180" customWidth="1"/>
    <col min="9998" max="9998" width="11.42578125" style="180" bestFit="1" customWidth="1"/>
    <col min="9999" max="9999" width="1.7109375" style="180" customWidth="1"/>
    <col min="10000" max="10000" width="12.42578125" style="180" bestFit="1" customWidth="1"/>
    <col min="10001" max="10001" width="1.7109375" style="180" customWidth="1"/>
    <col min="10002" max="10002" width="12.42578125" style="180" bestFit="1" customWidth="1"/>
    <col min="10003" max="10003" width="1.7109375" style="180" customWidth="1"/>
    <col min="10004" max="10240" width="9.140625" style="180"/>
    <col min="10241" max="10241" width="35.7109375" style="180" customWidth="1"/>
    <col min="10242" max="10242" width="12.7109375" style="180" customWidth="1"/>
    <col min="10243" max="10243" width="1.7109375" style="180" customWidth="1"/>
    <col min="10244" max="10244" width="12.7109375" style="180" customWidth="1"/>
    <col min="10245" max="10245" width="1.7109375" style="180" customWidth="1"/>
    <col min="10246" max="10246" width="12.7109375" style="180" customWidth="1"/>
    <col min="10247" max="10247" width="1.7109375" style="180" customWidth="1"/>
    <col min="10248" max="10248" width="12.7109375" style="180" customWidth="1"/>
    <col min="10249" max="10249" width="1.7109375" style="180" customWidth="1"/>
    <col min="10250" max="10250" width="11.42578125" style="180" bestFit="1" customWidth="1"/>
    <col min="10251" max="10251" width="1.7109375" style="180" customWidth="1"/>
    <col min="10252" max="10252" width="11.42578125" style="180" bestFit="1" customWidth="1"/>
    <col min="10253" max="10253" width="1.7109375" style="180" customWidth="1"/>
    <col min="10254" max="10254" width="11.42578125" style="180" bestFit="1" customWidth="1"/>
    <col min="10255" max="10255" width="1.7109375" style="180" customWidth="1"/>
    <col min="10256" max="10256" width="12.42578125" style="180" bestFit="1" customWidth="1"/>
    <col min="10257" max="10257" width="1.7109375" style="180" customWidth="1"/>
    <col min="10258" max="10258" width="12.42578125" style="180" bestFit="1" customWidth="1"/>
    <col min="10259" max="10259" width="1.7109375" style="180" customWidth="1"/>
    <col min="10260" max="10496" width="9.140625" style="180"/>
    <col min="10497" max="10497" width="35.7109375" style="180" customWidth="1"/>
    <col min="10498" max="10498" width="12.7109375" style="180" customWidth="1"/>
    <col min="10499" max="10499" width="1.7109375" style="180" customWidth="1"/>
    <col min="10500" max="10500" width="12.7109375" style="180" customWidth="1"/>
    <col min="10501" max="10501" width="1.7109375" style="180" customWidth="1"/>
    <col min="10502" max="10502" width="12.7109375" style="180" customWidth="1"/>
    <col min="10503" max="10503" width="1.7109375" style="180" customWidth="1"/>
    <col min="10504" max="10504" width="12.7109375" style="180" customWidth="1"/>
    <col min="10505" max="10505" width="1.7109375" style="180" customWidth="1"/>
    <col min="10506" max="10506" width="11.42578125" style="180" bestFit="1" customWidth="1"/>
    <col min="10507" max="10507" width="1.7109375" style="180" customWidth="1"/>
    <col min="10508" max="10508" width="11.42578125" style="180" bestFit="1" customWidth="1"/>
    <col min="10509" max="10509" width="1.7109375" style="180" customWidth="1"/>
    <col min="10510" max="10510" width="11.42578125" style="180" bestFit="1" customWidth="1"/>
    <col min="10511" max="10511" width="1.7109375" style="180" customWidth="1"/>
    <col min="10512" max="10512" width="12.42578125" style="180" bestFit="1" customWidth="1"/>
    <col min="10513" max="10513" width="1.7109375" style="180" customWidth="1"/>
    <col min="10514" max="10514" width="12.42578125" style="180" bestFit="1" customWidth="1"/>
    <col min="10515" max="10515" width="1.7109375" style="180" customWidth="1"/>
    <col min="10516" max="10752" width="9.140625" style="180"/>
    <col min="10753" max="10753" width="35.7109375" style="180" customWidth="1"/>
    <col min="10754" max="10754" width="12.7109375" style="180" customWidth="1"/>
    <col min="10755" max="10755" width="1.7109375" style="180" customWidth="1"/>
    <col min="10756" max="10756" width="12.7109375" style="180" customWidth="1"/>
    <col min="10757" max="10757" width="1.7109375" style="180" customWidth="1"/>
    <col min="10758" max="10758" width="12.7109375" style="180" customWidth="1"/>
    <col min="10759" max="10759" width="1.7109375" style="180" customWidth="1"/>
    <col min="10760" max="10760" width="12.7109375" style="180" customWidth="1"/>
    <col min="10761" max="10761" width="1.7109375" style="180" customWidth="1"/>
    <col min="10762" max="10762" width="11.42578125" style="180" bestFit="1" customWidth="1"/>
    <col min="10763" max="10763" width="1.7109375" style="180" customWidth="1"/>
    <col min="10764" max="10764" width="11.42578125" style="180" bestFit="1" customWidth="1"/>
    <col min="10765" max="10765" width="1.7109375" style="180" customWidth="1"/>
    <col min="10766" max="10766" width="11.42578125" style="180" bestFit="1" customWidth="1"/>
    <col min="10767" max="10767" width="1.7109375" style="180" customWidth="1"/>
    <col min="10768" max="10768" width="12.42578125" style="180" bestFit="1" customWidth="1"/>
    <col min="10769" max="10769" width="1.7109375" style="180" customWidth="1"/>
    <col min="10770" max="10770" width="12.42578125" style="180" bestFit="1" customWidth="1"/>
    <col min="10771" max="10771" width="1.7109375" style="180" customWidth="1"/>
    <col min="10772" max="11008" width="9.140625" style="180"/>
    <col min="11009" max="11009" width="35.7109375" style="180" customWidth="1"/>
    <col min="11010" max="11010" width="12.7109375" style="180" customWidth="1"/>
    <col min="11011" max="11011" width="1.7109375" style="180" customWidth="1"/>
    <col min="11012" max="11012" width="12.7109375" style="180" customWidth="1"/>
    <col min="11013" max="11013" width="1.7109375" style="180" customWidth="1"/>
    <col min="11014" max="11014" width="12.7109375" style="180" customWidth="1"/>
    <col min="11015" max="11015" width="1.7109375" style="180" customWidth="1"/>
    <col min="11016" max="11016" width="12.7109375" style="180" customWidth="1"/>
    <col min="11017" max="11017" width="1.7109375" style="180" customWidth="1"/>
    <col min="11018" max="11018" width="11.42578125" style="180" bestFit="1" customWidth="1"/>
    <col min="11019" max="11019" width="1.7109375" style="180" customWidth="1"/>
    <col min="11020" max="11020" width="11.42578125" style="180" bestFit="1" customWidth="1"/>
    <col min="11021" max="11021" width="1.7109375" style="180" customWidth="1"/>
    <col min="11022" max="11022" width="11.42578125" style="180" bestFit="1" customWidth="1"/>
    <col min="11023" max="11023" width="1.7109375" style="180" customWidth="1"/>
    <col min="11024" max="11024" width="12.42578125" style="180" bestFit="1" customWidth="1"/>
    <col min="11025" max="11025" width="1.7109375" style="180" customWidth="1"/>
    <col min="11026" max="11026" width="12.42578125" style="180" bestFit="1" customWidth="1"/>
    <col min="11027" max="11027" width="1.7109375" style="180" customWidth="1"/>
    <col min="11028" max="11264" width="9.140625" style="180"/>
    <col min="11265" max="11265" width="35.7109375" style="180" customWidth="1"/>
    <col min="11266" max="11266" width="12.7109375" style="180" customWidth="1"/>
    <col min="11267" max="11267" width="1.7109375" style="180" customWidth="1"/>
    <col min="11268" max="11268" width="12.7109375" style="180" customWidth="1"/>
    <col min="11269" max="11269" width="1.7109375" style="180" customWidth="1"/>
    <col min="11270" max="11270" width="12.7109375" style="180" customWidth="1"/>
    <col min="11271" max="11271" width="1.7109375" style="180" customWidth="1"/>
    <col min="11272" max="11272" width="12.7109375" style="180" customWidth="1"/>
    <col min="11273" max="11273" width="1.7109375" style="180" customWidth="1"/>
    <col min="11274" max="11274" width="11.42578125" style="180" bestFit="1" customWidth="1"/>
    <col min="11275" max="11275" width="1.7109375" style="180" customWidth="1"/>
    <col min="11276" max="11276" width="11.42578125" style="180" bestFit="1" customWidth="1"/>
    <col min="11277" max="11277" width="1.7109375" style="180" customWidth="1"/>
    <col min="11278" max="11278" width="11.42578125" style="180" bestFit="1" customWidth="1"/>
    <col min="11279" max="11279" width="1.7109375" style="180" customWidth="1"/>
    <col min="11280" max="11280" width="12.42578125" style="180" bestFit="1" customWidth="1"/>
    <col min="11281" max="11281" width="1.7109375" style="180" customWidth="1"/>
    <col min="11282" max="11282" width="12.42578125" style="180" bestFit="1" customWidth="1"/>
    <col min="11283" max="11283" width="1.7109375" style="180" customWidth="1"/>
    <col min="11284" max="11520" width="9.140625" style="180"/>
    <col min="11521" max="11521" width="35.7109375" style="180" customWidth="1"/>
    <col min="11522" max="11522" width="12.7109375" style="180" customWidth="1"/>
    <col min="11523" max="11523" width="1.7109375" style="180" customWidth="1"/>
    <col min="11524" max="11524" width="12.7109375" style="180" customWidth="1"/>
    <col min="11525" max="11525" width="1.7109375" style="180" customWidth="1"/>
    <col min="11526" max="11526" width="12.7109375" style="180" customWidth="1"/>
    <col min="11527" max="11527" width="1.7109375" style="180" customWidth="1"/>
    <col min="11528" max="11528" width="12.7109375" style="180" customWidth="1"/>
    <col min="11529" max="11529" width="1.7109375" style="180" customWidth="1"/>
    <col min="11530" max="11530" width="11.42578125" style="180" bestFit="1" customWidth="1"/>
    <col min="11531" max="11531" width="1.7109375" style="180" customWidth="1"/>
    <col min="11532" max="11532" width="11.42578125" style="180" bestFit="1" customWidth="1"/>
    <col min="11533" max="11533" width="1.7109375" style="180" customWidth="1"/>
    <col min="11534" max="11534" width="11.42578125" style="180" bestFit="1" customWidth="1"/>
    <col min="11535" max="11535" width="1.7109375" style="180" customWidth="1"/>
    <col min="11536" max="11536" width="12.42578125" style="180" bestFit="1" customWidth="1"/>
    <col min="11537" max="11537" width="1.7109375" style="180" customWidth="1"/>
    <col min="11538" max="11538" width="12.42578125" style="180" bestFit="1" customWidth="1"/>
    <col min="11539" max="11539" width="1.7109375" style="180" customWidth="1"/>
    <col min="11540" max="11776" width="9.140625" style="180"/>
    <col min="11777" max="11777" width="35.7109375" style="180" customWidth="1"/>
    <col min="11778" max="11778" width="12.7109375" style="180" customWidth="1"/>
    <col min="11779" max="11779" width="1.7109375" style="180" customWidth="1"/>
    <col min="11780" max="11780" width="12.7109375" style="180" customWidth="1"/>
    <col min="11781" max="11781" width="1.7109375" style="180" customWidth="1"/>
    <col min="11782" max="11782" width="12.7109375" style="180" customWidth="1"/>
    <col min="11783" max="11783" width="1.7109375" style="180" customWidth="1"/>
    <col min="11784" max="11784" width="12.7109375" style="180" customWidth="1"/>
    <col min="11785" max="11785" width="1.7109375" style="180" customWidth="1"/>
    <col min="11786" max="11786" width="11.42578125" style="180" bestFit="1" customWidth="1"/>
    <col min="11787" max="11787" width="1.7109375" style="180" customWidth="1"/>
    <col min="11788" max="11788" width="11.42578125" style="180" bestFit="1" customWidth="1"/>
    <col min="11789" max="11789" width="1.7109375" style="180" customWidth="1"/>
    <col min="11790" max="11790" width="11.42578125" style="180" bestFit="1" customWidth="1"/>
    <col min="11791" max="11791" width="1.7109375" style="180" customWidth="1"/>
    <col min="11792" max="11792" width="12.42578125" style="180" bestFit="1" customWidth="1"/>
    <col min="11793" max="11793" width="1.7109375" style="180" customWidth="1"/>
    <col min="11794" max="11794" width="12.42578125" style="180" bestFit="1" customWidth="1"/>
    <col min="11795" max="11795" width="1.7109375" style="180" customWidth="1"/>
    <col min="11796" max="12032" width="9.140625" style="180"/>
    <col min="12033" max="12033" width="35.7109375" style="180" customWidth="1"/>
    <col min="12034" max="12034" width="12.7109375" style="180" customWidth="1"/>
    <col min="12035" max="12035" width="1.7109375" style="180" customWidth="1"/>
    <col min="12036" max="12036" width="12.7109375" style="180" customWidth="1"/>
    <col min="12037" max="12037" width="1.7109375" style="180" customWidth="1"/>
    <col min="12038" max="12038" width="12.7109375" style="180" customWidth="1"/>
    <col min="12039" max="12039" width="1.7109375" style="180" customWidth="1"/>
    <col min="12040" max="12040" width="12.7109375" style="180" customWidth="1"/>
    <col min="12041" max="12041" width="1.7109375" style="180" customWidth="1"/>
    <col min="12042" max="12042" width="11.42578125" style="180" bestFit="1" customWidth="1"/>
    <col min="12043" max="12043" width="1.7109375" style="180" customWidth="1"/>
    <col min="12044" max="12044" width="11.42578125" style="180" bestFit="1" customWidth="1"/>
    <col min="12045" max="12045" width="1.7109375" style="180" customWidth="1"/>
    <col min="12046" max="12046" width="11.42578125" style="180" bestFit="1" customWidth="1"/>
    <col min="12047" max="12047" width="1.7109375" style="180" customWidth="1"/>
    <col min="12048" max="12048" width="12.42578125" style="180" bestFit="1" customWidth="1"/>
    <col min="12049" max="12049" width="1.7109375" style="180" customWidth="1"/>
    <col min="12050" max="12050" width="12.42578125" style="180" bestFit="1" customWidth="1"/>
    <col min="12051" max="12051" width="1.7109375" style="180" customWidth="1"/>
    <col min="12052" max="12288" width="9.140625" style="180"/>
    <col min="12289" max="12289" width="35.7109375" style="180" customWidth="1"/>
    <col min="12290" max="12290" width="12.7109375" style="180" customWidth="1"/>
    <col min="12291" max="12291" width="1.7109375" style="180" customWidth="1"/>
    <col min="12292" max="12292" width="12.7109375" style="180" customWidth="1"/>
    <col min="12293" max="12293" width="1.7109375" style="180" customWidth="1"/>
    <col min="12294" max="12294" width="12.7109375" style="180" customWidth="1"/>
    <col min="12295" max="12295" width="1.7109375" style="180" customWidth="1"/>
    <col min="12296" max="12296" width="12.7109375" style="180" customWidth="1"/>
    <col min="12297" max="12297" width="1.7109375" style="180" customWidth="1"/>
    <col min="12298" max="12298" width="11.42578125" style="180" bestFit="1" customWidth="1"/>
    <col min="12299" max="12299" width="1.7109375" style="180" customWidth="1"/>
    <col min="12300" max="12300" width="11.42578125" style="180" bestFit="1" customWidth="1"/>
    <col min="12301" max="12301" width="1.7109375" style="180" customWidth="1"/>
    <col min="12302" max="12302" width="11.42578125" style="180" bestFit="1" customWidth="1"/>
    <col min="12303" max="12303" width="1.7109375" style="180" customWidth="1"/>
    <col min="12304" max="12304" width="12.42578125" style="180" bestFit="1" customWidth="1"/>
    <col min="12305" max="12305" width="1.7109375" style="180" customWidth="1"/>
    <col min="12306" max="12306" width="12.42578125" style="180" bestFit="1" customWidth="1"/>
    <col min="12307" max="12307" width="1.7109375" style="180" customWidth="1"/>
    <col min="12308" max="12544" width="9.140625" style="180"/>
    <col min="12545" max="12545" width="35.7109375" style="180" customWidth="1"/>
    <col min="12546" max="12546" width="12.7109375" style="180" customWidth="1"/>
    <col min="12547" max="12547" width="1.7109375" style="180" customWidth="1"/>
    <col min="12548" max="12548" width="12.7109375" style="180" customWidth="1"/>
    <col min="12549" max="12549" width="1.7109375" style="180" customWidth="1"/>
    <col min="12550" max="12550" width="12.7109375" style="180" customWidth="1"/>
    <col min="12551" max="12551" width="1.7109375" style="180" customWidth="1"/>
    <col min="12552" max="12552" width="12.7109375" style="180" customWidth="1"/>
    <col min="12553" max="12553" width="1.7109375" style="180" customWidth="1"/>
    <col min="12554" max="12554" width="11.42578125" style="180" bestFit="1" customWidth="1"/>
    <col min="12555" max="12555" width="1.7109375" style="180" customWidth="1"/>
    <col min="12556" max="12556" width="11.42578125" style="180" bestFit="1" customWidth="1"/>
    <col min="12557" max="12557" width="1.7109375" style="180" customWidth="1"/>
    <col min="12558" max="12558" width="11.42578125" style="180" bestFit="1" customWidth="1"/>
    <col min="12559" max="12559" width="1.7109375" style="180" customWidth="1"/>
    <col min="12560" max="12560" width="12.42578125" style="180" bestFit="1" customWidth="1"/>
    <col min="12561" max="12561" width="1.7109375" style="180" customWidth="1"/>
    <col min="12562" max="12562" width="12.42578125" style="180" bestFit="1" customWidth="1"/>
    <col min="12563" max="12563" width="1.7109375" style="180" customWidth="1"/>
    <col min="12564" max="12800" width="9.140625" style="180"/>
    <col min="12801" max="12801" width="35.7109375" style="180" customWidth="1"/>
    <col min="12802" max="12802" width="12.7109375" style="180" customWidth="1"/>
    <col min="12803" max="12803" width="1.7109375" style="180" customWidth="1"/>
    <col min="12804" max="12804" width="12.7109375" style="180" customWidth="1"/>
    <col min="12805" max="12805" width="1.7109375" style="180" customWidth="1"/>
    <col min="12806" max="12806" width="12.7109375" style="180" customWidth="1"/>
    <col min="12807" max="12807" width="1.7109375" style="180" customWidth="1"/>
    <col min="12808" max="12808" width="12.7109375" style="180" customWidth="1"/>
    <col min="12809" max="12809" width="1.7109375" style="180" customWidth="1"/>
    <col min="12810" max="12810" width="11.42578125" style="180" bestFit="1" customWidth="1"/>
    <col min="12811" max="12811" width="1.7109375" style="180" customWidth="1"/>
    <col min="12812" max="12812" width="11.42578125" style="180" bestFit="1" customWidth="1"/>
    <col min="12813" max="12813" width="1.7109375" style="180" customWidth="1"/>
    <col min="12814" max="12814" width="11.42578125" style="180" bestFit="1" customWidth="1"/>
    <col min="12815" max="12815" width="1.7109375" style="180" customWidth="1"/>
    <col min="12816" max="12816" width="12.42578125" style="180" bestFit="1" customWidth="1"/>
    <col min="12817" max="12817" width="1.7109375" style="180" customWidth="1"/>
    <col min="12818" max="12818" width="12.42578125" style="180" bestFit="1" customWidth="1"/>
    <col min="12819" max="12819" width="1.7109375" style="180" customWidth="1"/>
    <col min="12820" max="13056" width="9.140625" style="180"/>
    <col min="13057" max="13057" width="35.7109375" style="180" customWidth="1"/>
    <col min="13058" max="13058" width="12.7109375" style="180" customWidth="1"/>
    <col min="13059" max="13059" width="1.7109375" style="180" customWidth="1"/>
    <col min="13060" max="13060" width="12.7109375" style="180" customWidth="1"/>
    <col min="13061" max="13061" width="1.7109375" style="180" customWidth="1"/>
    <col min="13062" max="13062" width="12.7109375" style="180" customWidth="1"/>
    <col min="13063" max="13063" width="1.7109375" style="180" customWidth="1"/>
    <col min="13064" max="13064" width="12.7109375" style="180" customWidth="1"/>
    <col min="13065" max="13065" width="1.7109375" style="180" customWidth="1"/>
    <col min="13066" max="13066" width="11.42578125" style="180" bestFit="1" customWidth="1"/>
    <col min="13067" max="13067" width="1.7109375" style="180" customWidth="1"/>
    <col min="13068" max="13068" width="11.42578125" style="180" bestFit="1" customWidth="1"/>
    <col min="13069" max="13069" width="1.7109375" style="180" customWidth="1"/>
    <col min="13070" max="13070" width="11.42578125" style="180" bestFit="1" customWidth="1"/>
    <col min="13071" max="13071" width="1.7109375" style="180" customWidth="1"/>
    <col min="13072" max="13072" width="12.42578125" style="180" bestFit="1" customWidth="1"/>
    <col min="13073" max="13073" width="1.7109375" style="180" customWidth="1"/>
    <col min="13074" max="13074" width="12.42578125" style="180" bestFit="1" customWidth="1"/>
    <col min="13075" max="13075" width="1.7109375" style="180" customWidth="1"/>
    <col min="13076" max="13312" width="9.140625" style="180"/>
    <col min="13313" max="13313" width="35.7109375" style="180" customWidth="1"/>
    <col min="13314" max="13314" width="12.7109375" style="180" customWidth="1"/>
    <col min="13315" max="13315" width="1.7109375" style="180" customWidth="1"/>
    <col min="13316" max="13316" width="12.7109375" style="180" customWidth="1"/>
    <col min="13317" max="13317" width="1.7109375" style="180" customWidth="1"/>
    <col min="13318" max="13318" width="12.7109375" style="180" customWidth="1"/>
    <col min="13319" max="13319" width="1.7109375" style="180" customWidth="1"/>
    <col min="13320" max="13320" width="12.7109375" style="180" customWidth="1"/>
    <col min="13321" max="13321" width="1.7109375" style="180" customWidth="1"/>
    <col min="13322" max="13322" width="11.42578125" style="180" bestFit="1" customWidth="1"/>
    <col min="13323" max="13323" width="1.7109375" style="180" customWidth="1"/>
    <col min="13324" max="13324" width="11.42578125" style="180" bestFit="1" customWidth="1"/>
    <col min="13325" max="13325" width="1.7109375" style="180" customWidth="1"/>
    <col min="13326" max="13326" width="11.42578125" style="180" bestFit="1" customWidth="1"/>
    <col min="13327" max="13327" width="1.7109375" style="180" customWidth="1"/>
    <col min="13328" max="13328" width="12.42578125" style="180" bestFit="1" customWidth="1"/>
    <col min="13329" max="13329" width="1.7109375" style="180" customWidth="1"/>
    <col min="13330" max="13330" width="12.42578125" style="180" bestFit="1" customWidth="1"/>
    <col min="13331" max="13331" width="1.7109375" style="180" customWidth="1"/>
    <col min="13332" max="13568" width="9.140625" style="180"/>
    <col min="13569" max="13569" width="35.7109375" style="180" customWidth="1"/>
    <col min="13570" max="13570" width="12.7109375" style="180" customWidth="1"/>
    <col min="13571" max="13571" width="1.7109375" style="180" customWidth="1"/>
    <col min="13572" max="13572" width="12.7109375" style="180" customWidth="1"/>
    <col min="13573" max="13573" width="1.7109375" style="180" customWidth="1"/>
    <col min="13574" max="13574" width="12.7109375" style="180" customWidth="1"/>
    <col min="13575" max="13575" width="1.7109375" style="180" customWidth="1"/>
    <col min="13576" max="13576" width="12.7109375" style="180" customWidth="1"/>
    <col min="13577" max="13577" width="1.7109375" style="180" customWidth="1"/>
    <col min="13578" max="13578" width="11.42578125" style="180" bestFit="1" customWidth="1"/>
    <col min="13579" max="13579" width="1.7109375" style="180" customWidth="1"/>
    <col min="13580" max="13580" width="11.42578125" style="180" bestFit="1" customWidth="1"/>
    <col min="13581" max="13581" width="1.7109375" style="180" customWidth="1"/>
    <col min="13582" max="13582" width="11.42578125" style="180" bestFit="1" customWidth="1"/>
    <col min="13583" max="13583" width="1.7109375" style="180" customWidth="1"/>
    <col min="13584" max="13584" width="12.42578125" style="180" bestFit="1" customWidth="1"/>
    <col min="13585" max="13585" width="1.7109375" style="180" customWidth="1"/>
    <col min="13586" max="13586" width="12.42578125" style="180" bestFit="1" customWidth="1"/>
    <col min="13587" max="13587" width="1.7109375" style="180" customWidth="1"/>
    <col min="13588" max="13824" width="9.140625" style="180"/>
    <col min="13825" max="13825" width="35.7109375" style="180" customWidth="1"/>
    <col min="13826" max="13826" width="12.7109375" style="180" customWidth="1"/>
    <col min="13827" max="13827" width="1.7109375" style="180" customWidth="1"/>
    <col min="13828" max="13828" width="12.7109375" style="180" customWidth="1"/>
    <col min="13829" max="13829" width="1.7109375" style="180" customWidth="1"/>
    <col min="13830" max="13830" width="12.7109375" style="180" customWidth="1"/>
    <col min="13831" max="13831" width="1.7109375" style="180" customWidth="1"/>
    <col min="13832" max="13832" width="12.7109375" style="180" customWidth="1"/>
    <col min="13833" max="13833" width="1.7109375" style="180" customWidth="1"/>
    <col min="13834" max="13834" width="11.42578125" style="180" bestFit="1" customWidth="1"/>
    <col min="13835" max="13835" width="1.7109375" style="180" customWidth="1"/>
    <col min="13836" max="13836" width="11.42578125" style="180" bestFit="1" customWidth="1"/>
    <col min="13837" max="13837" width="1.7109375" style="180" customWidth="1"/>
    <col min="13838" max="13838" width="11.42578125" style="180" bestFit="1" customWidth="1"/>
    <col min="13839" max="13839" width="1.7109375" style="180" customWidth="1"/>
    <col min="13840" max="13840" width="12.42578125" style="180" bestFit="1" customWidth="1"/>
    <col min="13841" max="13841" width="1.7109375" style="180" customWidth="1"/>
    <col min="13842" max="13842" width="12.42578125" style="180" bestFit="1" customWidth="1"/>
    <col min="13843" max="13843" width="1.7109375" style="180" customWidth="1"/>
    <col min="13844" max="14080" width="9.140625" style="180"/>
    <col min="14081" max="14081" width="35.7109375" style="180" customWidth="1"/>
    <col min="14082" max="14082" width="12.7109375" style="180" customWidth="1"/>
    <col min="14083" max="14083" width="1.7109375" style="180" customWidth="1"/>
    <col min="14084" max="14084" width="12.7109375" style="180" customWidth="1"/>
    <col min="14085" max="14085" width="1.7109375" style="180" customWidth="1"/>
    <col min="14086" max="14086" width="12.7109375" style="180" customWidth="1"/>
    <col min="14087" max="14087" width="1.7109375" style="180" customWidth="1"/>
    <col min="14088" max="14088" width="12.7109375" style="180" customWidth="1"/>
    <col min="14089" max="14089" width="1.7109375" style="180" customWidth="1"/>
    <col min="14090" max="14090" width="11.42578125" style="180" bestFit="1" customWidth="1"/>
    <col min="14091" max="14091" width="1.7109375" style="180" customWidth="1"/>
    <col min="14092" max="14092" width="11.42578125" style="180" bestFit="1" customWidth="1"/>
    <col min="14093" max="14093" width="1.7109375" style="180" customWidth="1"/>
    <col min="14094" max="14094" width="11.42578125" style="180" bestFit="1" customWidth="1"/>
    <col min="14095" max="14095" width="1.7109375" style="180" customWidth="1"/>
    <col min="14096" max="14096" width="12.42578125" style="180" bestFit="1" customWidth="1"/>
    <col min="14097" max="14097" width="1.7109375" style="180" customWidth="1"/>
    <col min="14098" max="14098" width="12.42578125" style="180" bestFit="1" customWidth="1"/>
    <col min="14099" max="14099" width="1.7109375" style="180" customWidth="1"/>
    <col min="14100" max="14336" width="9.140625" style="180"/>
    <col min="14337" max="14337" width="35.7109375" style="180" customWidth="1"/>
    <col min="14338" max="14338" width="12.7109375" style="180" customWidth="1"/>
    <col min="14339" max="14339" width="1.7109375" style="180" customWidth="1"/>
    <col min="14340" max="14340" width="12.7109375" style="180" customWidth="1"/>
    <col min="14341" max="14341" width="1.7109375" style="180" customWidth="1"/>
    <col min="14342" max="14342" width="12.7109375" style="180" customWidth="1"/>
    <col min="14343" max="14343" width="1.7109375" style="180" customWidth="1"/>
    <col min="14344" max="14344" width="12.7109375" style="180" customWidth="1"/>
    <col min="14345" max="14345" width="1.7109375" style="180" customWidth="1"/>
    <col min="14346" max="14346" width="11.42578125" style="180" bestFit="1" customWidth="1"/>
    <col min="14347" max="14347" width="1.7109375" style="180" customWidth="1"/>
    <col min="14348" max="14348" width="11.42578125" style="180" bestFit="1" customWidth="1"/>
    <col min="14349" max="14349" width="1.7109375" style="180" customWidth="1"/>
    <col min="14350" max="14350" width="11.42578125" style="180" bestFit="1" customWidth="1"/>
    <col min="14351" max="14351" width="1.7109375" style="180" customWidth="1"/>
    <col min="14352" max="14352" width="12.42578125" style="180" bestFit="1" customWidth="1"/>
    <col min="14353" max="14353" width="1.7109375" style="180" customWidth="1"/>
    <col min="14354" max="14354" width="12.42578125" style="180" bestFit="1" customWidth="1"/>
    <col min="14355" max="14355" width="1.7109375" style="180" customWidth="1"/>
    <col min="14356" max="14592" width="9.140625" style="180"/>
    <col min="14593" max="14593" width="35.7109375" style="180" customWidth="1"/>
    <col min="14594" max="14594" width="12.7109375" style="180" customWidth="1"/>
    <col min="14595" max="14595" width="1.7109375" style="180" customWidth="1"/>
    <col min="14596" max="14596" width="12.7109375" style="180" customWidth="1"/>
    <col min="14597" max="14597" width="1.7109375" style="180" customWidth="1"/>
    <col min="14598" max="14598" width="12.7109375" style="180" customWidth="1"/>
    <col min="14599" max="14599" width="1.7109375" style="180" customWidth="1"/>
    <col min="14600" max="14600" width="12.7109375" style="180" customWidth="1"/>
    <col min="14601" max="14601" width="1.7109375" style="180" customWidth="1"/>
    <col min="14602" max="14602" width="11.42578125" style="180" bestFit="1" customWidth="1"/>
    <col min="14603" max="14603" width="1.7109375" style="180" customWidth="1"/>
    <col min="14604" max="14604" width="11.42578125" style="180" bestFit="1" customWidth="1"/>
    <col min="14605" max="14605" width="1.7109375" style="180" customWidth="1"/>
    <col min="14606" max="14606" width="11.42578125" style="180" bestFit="1" customWidth="1"/>
    <col min="14607" max="14607" width="1.7109375" style="180" customWidth="1"/>
    <col min="14608" max="14608" width="12.42578125" style="180" bestFit="1" customWidth="1"/>
    <col min="14609" max="14609" width="1.7109375" style="180" customWidth="1"/>
    <col min="14610" max="14610" width="12.42578125" style="180" bestFit="1" customWidth="1"/>
    <col min="14611" max="14611" width="1.7109375" style="180" customWidth="1"/>
    <col min="14612" max="14848" width="9.140625" style="180"/>
    <col min="14849" max="14849" width="35.7109375" style="180" customWidth="1"/>
    <col min="14850" max="14850" width="12.7109375" style="180" customWidth="1"/>
    <col min="14851" max="14851" width="1.7109375" style="180" customWidth="1"/>
    <col min="14852" max="14852" width="12.7109375" style="180" customWidth="1"/>
    <col min="14853" max="14853" width="1.7109375" style="180" customWidth="1"/>
    <col min="14854" max="14854" width="12.7109375" style="180" customWidth="1"/>
    <col min="14855" max="14855" width="1.7109375" style="180" customWidth="1"/>
    <col min="14856" max="14856" width="12.7109375" style="180" customWidth="1"/>
    <col min="14857" max="14857" width="1.7109375" style="180" customWidth="1"/>
    <col min="14858" max="14858" width="11.42578125" style="180" bestFit="1" customWidth="1"/>
    <col min="14859" max="14859" width="1.7109375" style="180" customWidth="1"/>
    <col min="14860" max="14860" width="11.42578125" style="180" bestFit="1" customWidth="1"/>
    <col min="14861" max="14861" width="1.7109375" style="180" customWidth="1"/>
    <col min="14862" max="14862" width="11.42578125" style="180" bestFit="1" customWidth="1"/>
    <col min="14863" max="14863" width="1.7109375" style="180" customWidth="1"/>
    <col min="14864" max="14864" width="12.42578125" style="180" bestFit="1" customWidth="1"/>
    <col min="14865" max="14865" width="1.7109375" style="180" customWidth="1"/>
    <col min="14866" max="14866" width="12.42578125" style="180" bestFit="1" customWidth="1"/>
    <col min="14867" max="14867" width="1.7109375" style="180" customWidth="1"/>
    <col min="14868" max="15104" width="9.140625" style="180"/>
    <col min="15105" max="15105" width="35.7109375" style="180" customWidth="1"/>
    <col min="15106" max="15106" width="12.7109375" style="180" customWidth="1"/>
    <col min="15107" max="15107" width="1.7109375" style="180" customWidth="1"/>
    <col min="15108" max="15108" width="12.7109375" style="180" customWidth="1"/>
    <col min="15109" max="15109" width="1.7109375" style="180" customWidth="1"/>
    <col min="15110" max="15110" width="12.7109375" style="180" customWidth="1"/>
    <col min="15111" max="15111" width="1.7109375" style="180" customWidth="1"/>
    <col min="15112" max="15112" width="12.7109375" style="180" customWidth="1"/>
    <col min="15113" max="15113" width="1.7109375" style="180" customWidth="1"/>
    <col min="15114" max="15114" width="11.42578125" style="180" bestFit="1" customWidth="1"/>
    <col min="15115" max="15115" width="1.7109375" style="180" customWidth="1"/>
    <col min="15116" max="15116" width="11.42578125" style="180" bestFit="1" customWidth="1"/>
    <col min="15117" max="15117" width="1.7109375" style="180" customWidth="1"/>
    <col min="15118" max="15118" width="11.42578125" style="180" bestFit="1" customWidth="1"/>
    <col min="15119" max="15119" width="1.7109375" style="180" customWidth="1"/>
    <col min="15120" max="15120" width="12.42578125" style="180" bestFit="1" customWidth="1"/>
    <col min="15121" max="15121" width="1.7109375" style="180" customWidth="1"/>
    <col min="15122" max="15122" width="12.42578125" style="180" bestFit="1" customWidth="1"/>
    <col min="15123" max="15123" width="1.7109375" style="180" customWidth="1"/>
    <col min="15124" max="15360" width="9.140625" style="180"/>
    <col min="15361" max="15361" width="35.7109375" style="180" customWidth="1"/>
    <col min="15362" max="15362" width="12.7109375" style="180" customWidth="1"/>
    <col min="15363" max="15363" width="1.7109375" style="180" customWidth="1"/>
    <col min="15364" max="15364" width="12.7109375" style="180" customWidth="1"/>
    <col min="15365" max="15365" width="1.7109375" style="180" customWidth="1"/>
    <col min="15366" max="15366" width="12.7109375" style="180" customWidth="1"/>
    <col min="15367" max="15367" width="1.7109375" style="180" customWidth="1"/>
    <col min="15368" max="15368" width="12.7109375" style="180" customWidth="1"/>
    <col min="15369" max="15369" width="1.7109375" style="180" customWidth="1"/>
    <col min="15370" max="15370" width="11.42578125" style="180" bestFit="1" customWidth="1"/>
    <col min="15371" max="15371" width="1.7109375" style="180" customWidth="1"/>
    <col min="15372" max="15372" width="11.42578125" style="180" bestFit="1" customWidth="1"/>
    <col min="15373" max="15373" width="1.7109375" style="180" customWidth="1"/>
    <col min="15374" max="15374" width="11.42578125" style="180" bestFit="1" customWidth="1"/>
    <col min="15375" max="15375" width="1.7109375" style="180" customWidth="1"/>
    <col min="15376" max="15376" width="12.42578125" style="180" bestFit="1" customWidth="1"/>
    <col min="15377" max="15377" width="1.7109375" style="180" customWidth="1"/>
    <col min="15378" max="15378" width="12.42578125" style="180" bestFit="1" customWidth="1"/>
    <col min="15379" max="15379" width="1.7109375" style="180" customWidth="1"/>
    <col min="15380" max="15616" width="9.140625" style="180"/>
    <col min="15617" max="15617" width="35.7109375" style="180" customWidth="1"/>
    <col min="15618" max="15618" width="12.7109375" style="180" customWidth="1"/>
    <col min="15619" max="15619" width="1.7109375" style="180" customWidth="1"/>
    <col min="15620" max="15620" width="12.7109375" style="180" customWidth="1"/>
    <col min="15621" max="15621" width="1.7109375" style="180" customWidth="1"/>
    <col min="15622" max="15622" width="12.7109375" style="180" customWidth="1"/>
    <col min="15623" max="15623" width="1.7109375" style="180" customWidth="1"/>
    <col min="15624" max="15624" width="12.7109375" style="180" customWidth="1"/>
    <col min="15625" max="15625" width="1.7109375" style="180" customWidth="1"/>
    <col min="15626" max="15626" width="11.42578125" style="180" bestFit="1" customWidth="1"/>
    <col min="15627" max="15627" width="1.7109375" style="180" customWidth="1"/>
    <col min="15628" max="15628" width="11.42578125" style="180" bestFit="1" customWidth="1"/>
    <col min="15629" max="15629" width="1.7109375" style="180" customWidth="1"/>
    <col min="15630" max="15630" width="11.42578125" style="180" bestFit="1" customWidth="1"/>
    <col min="15631" max="15631" width="1.7109375" style="180" customWidth="1"/>
    <col min="15632" max="15632" width="12.42578125" style="180" bestFit="1" customWidth="1"/>
    <col min="15633" max="15633" width="1.7109375" style="180" customWidth="1"/>
    <col min="15634" max="15634" width="12.42578125" style="180" bestFit="1" customWidth="1"/>
    <col min="15635" max="15635" width="1.7109375" style="180" customWidth="1"/>
    <col min="15636" max="15872" width="9.140625" style="180"/>
    <col min="15873" max="15873" width="35.7109375" style="180" customWidth="1"/>
    <col min="15874" max="15874" width="12.7109375" style="180" customWidth="1"/>
    <col min="15875" max="15875" width="1.7109375" style="180" customWidth="1"/>
    <col min="15876" max="15876" width="12.7109375" style="180" customWidth="1"/>
    <col min="15877" max="15877" width="1.7109375" style="180" customWidth="1"/>
    <col min="15878" max="15878" width="12.7109375" style="180" customWidth="1"/>
    <col min="15879" max="15879" width="1.7109375" style="180" customWidth="1"/>
    <col min="15880" max="15880" width="12.7109375" style="180" customWidth="1"/>
    <col min="15881" max="15881" width="1.7109375" style="180" customWidth="1"/>
    <col min="15882" max="15882" width="11.42578125" style="180" bestFit="1" customWidth="1"/>
    <col min="15883" max="15883" width="1.7109375" style="180" customWidth="1"/>
    <col min="15884" max="15884" width="11.42578125" style="180" bestFit="1" customWidth="1"/>
    <col min="15885" max="15885" width="1.7109375" style="180" customWidth="1"/>
    <col min="15886" max="15886" width="11.42578125" style="180" bestFit="1" customWidth="1"/>
    <col min="15887" max="15887" width="1.7109375" style="180" customWidth="1"/>
    <col min="15888" max="15888" width="12.42578125" style="180" bestFit="1" customWidth="1"/>
    <col min="15889" max="15889" width="1.7109375" style="180" customWidth="1"/>
    <col min="15890" max="15890" width="12.42578125" style="180" bestFit="1" customWidth="1"/>
    <col min="15891" max="15891" width="1.7109375" style="180" customWidth="1"/>
    <col min="15892" max="16128" width="9.140625" style="180"/>
    <col min="16129" max="16129" width="35.7109375" style="180" customWidth="1"/>
    <col min="16130" max="16130" width="12.7109375" style="180" customWidth="1"/>
    <col min="16131" max="16131" width="1.7109375" style="180" customWidth="1"/>
    <col min="16132" max="16132" width="12.7109375" style="180" customWidth="1"/>
    <col min="16133" max="16133" width="1.7109375" style="180" customWidth="1"/>
    <col min="16134" max="16134" width="12.7109375" style="180" customWidth="1"/>
    <col min="16135" max="16135" width="1.7109375" style="180" customWidth="1"/>
    <col min="16136" max="16136" width="12.7109375" style="180" customWidth="1"/>
    <col min="16137" max="16137" width="1.7109375" style="180" customWidth="1"/>
    <col min="16138" max="16138" width="11.42578125" style="180" bestFit="1" customWidth="1"/>
    <col min="16139" max="16139" width="1.7109375" style="180" customWidth="1"/>
    <col min="16140" max="16140" width="11.42578125" style="180" bestFit="1" customWidth="1"/>
    <col min="16141" max="16141" width="1.7109375" style="180" customWidth="1"/>
    <col min="16142" max="16142" width="11.42578125" style="180" bestFit="1" customWidth="1"/>
    <col min="16143" max="16143" width="1.7109375" style="180" customWidth="1"/>
    <col min="16144" max="16144" width="12.42578125" style="180" bestFit="1" customWidth="1"/>
    <col min="16145" max="16145" width="1.7109375" style="180" customWidth="1"/>
    <col min="16146" max="16146" width="12.42578125" style="180" bestFit="1" customWidth="1"/>
    <col min="16147" max="16147" width="1.7109375" style="180" customWidth="1"/>
    <col min="16148" max="16384" width="9.140625" style="180"/>
  </cols>
  <sheetData>
    <row r="1" spans="1:19" ht="1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9">
      <c r="A2" s="432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9">
      <c r="A3" s="433" t="s">
        <v>210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</row>
    <row r="4" spans="1:19" ht="15.75">
      <c r="A4" s="434" t="s">
        <v>234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</row>
    <row r="5" spans="1:19">
      <c r="A5" s="436"/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</row>
    <row r="6" spans="1:19">
      <c r="P6" s="212" t="s">
        <v>225</v>
      </c>
    </row>
    <row r="9" spans="1:19" ht="13.5" thickBot="1">
      <c r="B9" s="185" t="s">
        <v>49</v>
      </c>
      <c r="C9" s="185"/>
      <c r="D9" s="185" t="s">
        <v>50</v>
      </c>
      <c r="E9" s="185"/>
      <c r="F9" s="185" t="s">
        <v>51</v>
      </c>
      <c r="G9" s="185"/>
      <c r="H9" s="186" t="s">
        <v>52</v>
      </c>
      <c r="J9" s="430" t="s">
        <v>226</v>
      </c>
      <c r="K9" s="430"/>
      <c r="L9" s="430"/>
      <c r="M9" s="430"/>
      <c r="N9" s="430"/>
      <c r="O9" s="430"/>
      <c r="P9" s="430"/>
      <c r="Q9" s="430"/>
      <c r="R9" s="430"/>
    </row>
    <row r="10" spans="1:19">
      <c r="B10" s="187">
        <v>2013</v>
      </c>
      <c r="C10" s="188"/>
      <c r="D10" s="187">
        <v>2014</v>
      </c>
      <c r="E10" s="188"/>
      <c r="F10" s="187">
        <v>2014</v>
      </c>
      <c r="G10" s="188"/>
      <c r="H10" s="214">
        <v>2015</v>
      </c>
      <c r="I10" s="185"/>
      <c r="J10" s="190">
        <v>2016</v>
      </c>
      <c r="K10" s="185"/>
      <c r="L10" s="190">
        <v>2017</v>
      </c>
      <c r="M10" s="185"/>
      <c r="N10" s="190">
        <v>2018</v>
      </c>
      <c r="O10" s="185"/>
      <c r="P10" s="190">
        <v>2019</v>
      </c>
      <c r="Q10" s="185"/>
      <c r="R10" s="190">
        <v>2020</v>
      </c>
    </row>
    <row r="11" spans="1:19">
      <c r="B11" s="191"/>
      <c r="C11" s="191"/>
      <c r="D11" s="191"/>
      <c r="E11" s="191"/>
      <c r="F11" s="191"/>
      <c r="G11" s="191"/>
      <c r="H11" s="192"/>
    </row>
    <row r="12" spans="1:19">
      <c r="B12" s="191"/>
      <c r="C12" s="191"/>
      <c r="D12" s="191"/>
      <c r="E12" s="191"/>
      <c r="F12" s="191"/>
      <c r="G12" s="191"/>
      <c r="H12" s="192"/>
    </row>
    <row r="13" spans="1:19">
      <c r="B13" s="191"/>
      <c r="C13" s="191"/>
      <c r="D13" s="191"/>
      <c r="E13" s="191"/>
      <c r="F13" s="191"/>
      <c r="G13" s="191"/>
      <c r="H13" s="192"/>
    </row>
    <row r="14" spans="1:19">
      <c r="A14" s="193" t="s">
        <v>176</v>
      </c>
      <c r="B14" s="195">
        <v>0</v>
      </c>
      <c r="C14" s="194"/>
      <c r="D14" s="194">
        <v>0</v>
      </c>
      <c r="E14" s="194"/>
      <c r="F14" s="195">
        <f>+B48</f>
        <v>0</v>
      </c>
      <c r="G14" s="194"/>
      <c r="H14" s="196">
        <f>+F48</f>
        <v>3212013</v>
      </c>
      <c r="I14" s="194"/>
      <c r="J14" s="194">
        <f>+H48</f>
        <v>3864204</v>
      </c>
      <c r="K14" s="194"/>
      <c r="L14" s="194">
        <f>+J48</f>
        <v>4630041</v>
      </c>
      <c r="M14" s="194"/>
      <c r="N14" s="194">
        <f>+L48</f>
        <v>5166048</v>
      </c>
      <c r="O14" s="194"/>
      <c r="P14" s="194">
        <f>+N48</f>
        <v>7042611</v>
      </c>
      <c r="Q14" s="194"/>
      <c r="R14" s="194">
        <f>+P48</f>
        <v>8088286</v>
      </c>
    </row>
    <row r="15" spans="1:19">
      <c r="B15" s="207"/>
      <c r="F15" s="207"/>
      <c r="H15" s="197"/>
    </row>
    <row r="16" spans="1:19">
      <c r="A16" s="193" t="s">
        <v>177</v>
      </c>
      <c r="B16" s="207"/>
      <c r="F16" s="207"/>
      <c r="H16" s="197"/>
    </row>
    <row r="17" spans="1:18">
      <c r="A17" s="180" t="s">
        <v>178</v>
      </c>
      <c r="B17" s="204">
        <v>0</v>
      </c>
      <c r="C17" s="198"/>
      <c r="D17" s="198">
        <v>0</v>
      </c>
      <c r="E17" s="198"/>
      <c r="F17" s="204">
        <v>0</v>
      </c>
      <c r="G17" s="198"/>
      <c r="H17" s="199">
        <v>0</v>
      </c>
      <c r="J17" s="198">
        <v>0</v>
      </c>
      <c r="K17" s="198"/>
      <c r="L17" s="198">
        <v>0</v>
      </c>
      <c r="M17" s="198"/>
      <c r="N17" s="198">
        <v>0</v>
      </c>
      <c r="O17" s="198"/>
      <c r="P17" s="198">
        <v>0</v>
      </c>
      <c r="R17" s="198">
        <v>0</v>
      </c>
    </row>
    <row r="18" spans="1:18">
      <c r="B18" s="204"/>
      <c r="C18" s="198"/>
      <c r="D18" s="198"/>
      <c r="E18" s="198"/>
      <c r="F18" s="204"/>
      <c r="G18" s="198"/>
      <c r="H18" s="199"/>
      <c r="J18" s="198"/>
      <c r="K18" s="198"/>
      <c r="L18" s="198"/>
      <c r="M18" s="198"/>
      <c r="N18" s="198"/>
      <c r="O18" s="198"/>
      <c r="P18" s="198"/>
      <c r="R18" s="198"/>
    </row>
    <row r="19" spans="1:18">
      <c r="B19" s="206"/>
      <c r="C19" s="198"/>
      <c r="D19" s="200"/>
      <c r="E19" s="198"/>
      <c r="F19" s="206"/>
      <c r="G19" s="198"/>
      <c r="H19" s="201"/>
      <c r="J19" s="200"/>
      <c r="K19" s="198"/>
      <c r="L19" s="200"/>
      <c r="M19" s="198"/>
      <c r="N19" s="200"/>
      <c r="O19" s="198"/>
      <c r="P19" s="200"/>
      <c r="R19" s="200"/>
    </row>
    <row r="20" spans="1:18">
      <c r="A20" s="180" t="s">
        <v>179</v>
      </c>
      <c r="B20" s="204">
        <f>SUM(B17:B19)</f>
        <v>0</v>
      </c>
      <c r="C20" s="198"/>
      <c r="D20" s="198">
        <f>SUM(D17:D19)</f>
        <v>0</v>
      </c>
      <c r="E20" s="198"/>
      <c r="F20" s="204">
        <f>SUM(F17:F19)</f>
        <v>0</v>
      </c>
      <c r="G20" s="198"/>
      <c r="H20" s="199">
        <f>SUM(H17:H19)</f>
        <v>0</v>
      </c>
      <c r="J20" s="198">
        <f>SUM(J17:J19)</f>
        <v>0</v>
      </c>
      <c r="K20" s="198"/>
      <c r="L20" s="198">
        <f>SUM(L17:L19)</f>
        <v>0</v>
      </c>
      <c r="M20" s="198"/>
      <c r="N20" s="198">
        <f>SUM(N17:N19)</f>
        <v>0</v>
      </c>
      <c r="O20" s="198"/>
      <c r="P20" s="198">
        <f>SUM(P17:P19)</f>
        <v>0</v>
      </c>
      <c r="R20" s="198">
        <f>SUM(R17:R19)</f>
        <v>0</v>
      </c>
    </row>
    <row r="21" spans="1:18">
      <c r="B21" s="207"/>
      <c r="F21" s="207"/>
      <c r="H21" s="197"/>
    </row>
    <row r="22" spans="1:18">
      <c r="A22" s="193" t="s">
        <v>180</v>
      </c>
      <c r="B22" s="207"/>
      <c r="F22" s="207"/>
      <c r="H22" s="197"/>
    </row>
    <row r="23" spans="1:18">
      <c r="A23" s="193"/>
      <c r="B23" s="207"/>
      <c r="F23" s="207"/>
      <c r="H23" s="197"/>
    </row>
    <row r="24" spans="1:18">
      <c r="A24" s="215" t="s">
        <v>72</v>
      </c>
      <c r="B24" s="204"/>
      <c r="C24" s="198"/>
      <c r="D24" s="198"/>
      <c r="E24" s="198"/>
      <c r="F24" s="204"/>
      <c r="G24" s="198"/>
      <c r="H24" s="199"/>
      <c r="J24" s="198"/>
      <c r="K24" s="198"/>
      <c r="L24" s="198"/>
      <c r="M24" s="198"/>
      <c r="N24" s="198"/>
      <c r="O24" s="198"/>
      <c r="P24" s="198"/>
      <c r="R24" s="198"/>
    </row>
    <row r="25" spans="1:18">
      <c r="A25" s="202" t="s">
        <v>201</v>
      </c>
      <c r="B25" s="204">
        <v>0</v>
      </c>
      <c r="C25" s="198"/>
      <c r="D25" s="198">
        <v>0</v>
      </c>
      <c r="E25" s="198"/>
      <c r="F25" s="204">
        <v>0</v>
      </c>
      <c r="G25" s="198"/>
      <c r="H25" s="199">
        <v>0</v>
      </c>
      <c r="I25" s="207"/>
      <c r="J25" s="204">
        <v>0</v>
      </c>
      <c r="K25" s="204"/>
      <c r="L25" s="204">
        <v>0</v>
      </c>
      <c r="M25" s="204"/>
      <c r="N25" s="204">
        <v>0</v>
      </c>
      <c r="O25" s="204"/>
      <c r="P25" s="204">
        <v>0</v>
      </c>
      <c r="Q25" s="207"/>
      <c r="R25" s="204">
        <v>0</v>
      </c>
    </row>
    <row r="26" spans="1:18">
      <c r="A26" s="202" t="s">
        <v>202</v>
      </c>
      <c r="B26" s="204">
        <v>0</v>
      </c>
      <c r="C26" s="198"/>
      <c r="D26" s="198">
        <v>0</v>
      </c>
      <c r="E26" s="198"/>
      <c r="F26" s="204">
        <v>0</v>
      </c>
      <c r="G26" s="198"/>
      <c r="H26" s="199">
        <v>0</v>
      </c>
      <c r="I26" s="207"/>
      <c r="J26" s="204">
        <v>0</v>
      </c>
      <c r="K26" s="204"/>
      <c r="L26" s="204">
        <v>0</v>
      </c>
      <c r="M26" s="204"/>
      <c r="N26" s="204">
        <v>0</v>
      </c>
      <c r="O26" s="204"/>
      <c r="P26" s="204">
        <v>0</v>
      </c>
      <c r="Q26" s="207"/>
      <c r="R26" s="204">
        <v>0</v>
      </c>
    </row>
    <row r="27" spans="1:18">
      <c r="A27" s="202" t="s">
        <v>203</v>
      </c>
      <c r="B27" s="204">
        <v>0</v>
      </c>
      <c r="C27" s="198"/>
      <c r="D27" s="198">
        <v>0</v>
      </c>
      <c r="E27" s="198"/>
      <c r="F27" s="204">
        <v>0</v>
      </c>
      <c r="G27" s="198"/>
      <c r="H27" s="199">
        <v>0</v>
      </c>
      <c r="I27" s="207"/>
      <c r="J27" s="204">
        <v>0</v>
      </c>
      <c r="K27" s="204"/>
      <c r="L27" s="204">
        <v>0</v>
      </c>
      <c r="M27" s="204"/>
      <c r="N27" s="204">
        <v>0</v>
      </c>
      <c r="O27" s="204"/>
      <c r="P27" s="204">
        <v>0</v>
      </c>
      <c r="Q27" s="207"/>
      <c r="R27" s="204">
        <v>0</v>
      </c>
    </row>
    <row r="28" spans="1:18">
      <c r="A28" s="202" t="s">
        <v>204</v>
      </c>
      <c r="B28" s="206">
        <v>0</v>
      </c>
      <c r="C28" s="198"/>
      <c r="D28" s="200">
        <v>0</v>
      </c>
      <c r="E28" s="198"/>
      <c r="F28" s="206">
        <v>0</v>
      </c>
      <c r="G28" s="198"/>
      <c r="H28" s="201">
        <v>0</v>
      </c>
      <c r="I28" s="207"/>
      <c r="J28" s="206">
        <v>0</v>
      </c>
      <c r="K28" s="204"/>
      <c r="L28" s="206">
        <v>0</v>
      </c>
      <c r="M28" s="204"/>
      <c r="N28" s="206">
        <v>0</v>
      </c>
      <c r="O28" s="204"/>
      <c r="P28" s="206">
        <v>0</v>
      </c>
      <c r="Q28" s="207"/>
      <c r="R28" s="206">
        <v>0</v>
      </c>
    </row>
    <row r="29" spans="1:18">
      <c r="A29" s="202" t="s">
        <v>205</v>
      </c>
      <c r="B29" s="204">
        <f>SUM(B25:B28)</f>
        <v>0</v>
      </c>
      <c r="C29" s="198"/>
      <c r="D29" s="198">
        <v>807069</v>
      </c>
      <c r="E29" s="198"/>
      <c r="F29" s="204">
        <f>SUM(F25:F28)</f>
        <v>0</v>
      </c>
      <c r="G29" s="198"/>
      <c r="H29" s="216">
        <v>0</v>
      </c>
      <c r="I29" s="198"/>
      <c r="J29" s="217">
        <v>0</v>
      </c>
      <c r="K29" s="198"/>
      <c r="L29" s="217">
        <v>0</v>
      </c>
      <c r="N29" s="217">
        <v>0</v>
      </c>
      <c r="P29" s="217">
        <v>0</v>
      </c>
      <c r="R29" s="217">
        <v>0</v>
      </c>
    </row>
    <row r="30" spans="1:18">
      <c r="A30" s="202"/>
      <c r="B30" s="204"/>
      <c r="C30" s="198"/>
      <c r="D30" s="198"/>
      <c r="E30" s="198"/>
      <c r="F30" s="204"/>
      <c r="G30" s="198"/>
      <c r="H30" s="199"/>
      <c r="J30" s="198"/>
      <c r="K30" s="198"/>
      <c r="L30" s="198"/>
      <c r="M30" s="198"/>
      <c r="N30" s="198"/>
      <c r="O30" s="198"/>
      <c r="P30" s="198"/>
      <c r="R30" s="198"/>
    </row>
    <row r="31" spans="1:18">
      <c r="A31" s="215" t="s">
        <v>73</v>
      </c>
      <c r="B31" s="204"/>
      <c r="C31" s="198"/>
      <c r="D31" s="198"/>
      <c r="E31" s="198"/>
      <c r="F31" s="204"/>
      <c r="G31" s="198"/>
      <c r="H31" s="199"/>
      <c r="J31" s="198"/>
      <c r="K31" s="198"/>
      <c r="L31" s="198"/>
      <c r="M31" s="198"/>
      <c r="N31" s="198"/>
      <c r="O31" s="198"/>
      <c r="P31" s="198"/>
      <c r="R31" s="198"/>
    </row>
    <row r="32" spans="1:18">
      <c r="A32" s="202" t="s">
        <v>201</v>
      </c>
      <c r="B32" s="204">
        <v>0</v>
      </c>
      <c r="C32" s="198"/>
      <c r="D32" s="198">
        <v>0</v>
      </c>
      <c r="E32" s="198"/>
      <c r="F32" s="204">
        <v>0</v>
      </c>
      <c r="G32" s="198"/>
      <c r="H32" s="199">
        <v>0</v>
      </c>
      <c r="I32" s="207"/>
      <c r="J32" s="204">
        <v>0</v>
      </c>
      <c r="K32" s="204"/>
      <c r="L32" s="204">
        <v>0</v>
      </c>
      <c r="M32" s="204"/>
      <c r="N32" s="204">
        <v>0</v>
      </c>
      <c r="O32" s="204"/>
      <c r="P32" s="204">
        <v>0</v>
      </c>
      <c r="Q32" s="207"/>
      <c r="R32" s="204">
        <v>0</v>
      </c>
    </row>
    <row r="33" spans="1:18">
      <c r="A33" s="202" t="s">
        <v>202</v>
      </c>
      <c r="B33" s="204">
        <v>0</v>
      </c>
      <c r="C33" s="198"/>
      <c r="D33" s="198">
        <v>0</v>
      </c>
      <c r="E33" s="198"/>
      <c r="F33" s="204">
        <v>0</v>
      </c>
      <c r="G33" s="198"/>
      <c r="H33" s="199">
        <v>0</v>
      </c>
      <c r="I33" s="207"/>
      <c r="J33" s="204">
        <v>0</v>
      </c>
      <c r="K33" s="204"/>
      <c r="L33" s="204">
        <v>0</v>
      </c>
      <c r="M33" s="204"/>
      <c r="N33" s="204">
        <v>0</v>
      </c>
      <c r="O33" s="204"/>
      <c r="P33" s="204">
        <v>0</v>
      </c>
      <c r="Q33" s="207"/>
      <c r="R33" s="204">
        <v>0</v>
      </c>
    </row>
    <row r="34" spans="1:18">
      <c r="A34" s="202" t="s">
        <v>203</v>
      </c>
      <c r="B34" s="204">
        <v>0</v>
      </c>
      <c r="C34" s="198"/>
      <c r="D34" s="198">
        <v>0</v>
      </c>
      <c r="E34" s="198"/>
      <c r="F34" s="204">
        <v>0</v>
      </c>
      <c r="G34" s="198"/>
      <c r="H34" s="199">
        <v>0</v>
      </c>
      <c r="I34" s="207"/>
      <c r="J34" s="204">
        <v>0</v>
      </c>
      <c r="K34" s="204"/>
      <c r="L34" s="204">
        <v>0</v>
      </c>
      <c r="M34" s="204"/>
      <c r="N34" s="204">
        <v>0</v>
      </c>
      <c r="O34" s="204"/>
      <c r="P34" s="204">
        <v>0</v>
      </c>
      <c r="Q34" s="207"/>
      <c r="R34" s="204">
        <v>0</v>
      </c>
    </row>
    <row r="35" spans="1:18">
      <c r="A35" s="202" t="s">
        <v>204</v>
      </c>
      <c r="B35" s="206">
        <v>0</v>
      </c>
      <c r="C35" s="198"/>
      <c r="D35" s="200">
        <v>0</v>
      </c>
      <c r="E35" s="198"/>
      <c r="F35" s="206">
        <v>0</v>
      </c>
      <c r="G35" s="198"/>
      <c r="H35" s="201">
        <v>0</v>
      </c>
      <c r="I35" s="207"/>
      <c r="J35" s="206">
        <v>0</v>
      </c>
      <c r="K35" s="204"/>
      <c r="L35" s="206">
        <v>0</v>
      </c>
      <c r="M35" s="204"/>
      <c r="N35" s="206">
        <v>0</v>
      </c>
      <c r="O35" s="204"/>
      <c r="P35" s="206">
        <v>0</v>
      </c>
      <c r="Q35" s="207"/>
      <c r="R35" s="206">
        <v>0</v>
      </c>
    </row>
    <row r="36" spans="1:18">
      <c r="A36" s="202" t="s">
        <v>206</v>
      </c>
      <c r="B36" s="206">
        <f>SUM(B32:B35)</f>
        <v>0</v>
      </c>
      <c r="C36" s="198"/>
      <c r="D36" s="200">
        <v>807069</v>
      </c>
      <c r="E36" s="198"/>
      <c r="F36" s="206">
        <f>SUM(F32:F35)</f>
        <v>0</v>
      </c>
      <c r="G36" s="198"/>
      <c r="H36" s="201">
        <v>0</v>
      </c>
      <c r="J36" s="200">
        <v>0</v>
      </c>
      <c r="K36" s="198"/>
      <c r="L36" s="200">
        <v>0</v>
      </c>
      <c r="M36" s="198"/>
      <c r="N36" s="200">
        <v>0</v>
      </c>
      <c r="O36" s="198"/>
      <c r="P36" s="200">
        <v>0</v>
      </c>
      <c r="R36" s="200">
        <v>0</v>
      </c>
    </row>
    <row r="37" spans="1:18">
      <c r="B37" s="207"/>
      <c r="F37" s="207"/>
      <c r="H37" s="197"/>
    </row>
    <row r="38" spans="1:18">
      <c r="A38" s="180" t="s">
        <v>171</v>
      </c>
      <c r="B38" s="206">
        <f>+B29+B36</f>
        <v>0</v>
      </c>
      <c r="C38" s="198"/>
      <c r="D38" s="200">
        <f>+D29+D36</f>
        <v>1614138</v>
      </c>
      <c r="E38" s="198"/>
      <c r="F38" s="206">
        <f>+F29+F36</f>
        <v>0</v>
      </c>
      <c r="G38" s="198"/>
      <c r="H38" s="201">
        <f>+H29+H36</f>
        <v>0</v>
      </c>
      <c r="J38" s="200">
        <f>+J29+J36</f>
        <v>0</v>
      </c>
      <c r="K38" s="198"/>
      <c r="L38" s="200">
        <f>+L29+L36</f>
        <v>0</v>
      </c>
      <c r="M38" s="198"/>
      <c r="N38" s="200">
        <f>+N29+N36</f>
        <v>0</v>
      </c>
      <c r="O38" s="198"/>
      <c r="P38" s="200">
        <f>+P29+P36</f>
        <v>0</v>
      </c>
      <c r="R38" s="200">
        <f>+R29+R36</f>
        <v>0</v>
      </c>
    </row>
    <row r="39" spans="1:18">
      <c r="B39" s="204"/>
      <c r="C39" s="198"/>
      <c r="D39" s="198"/>
      <c r="E39" s="198"/>
      <c r="F39" s="204"/>
      <c r="G39" s="198"/>
      <c r="H39" s="199"/>
      <c r="J39" s="198"/>
      <c r="K39" s="198"/>
      <c r="L39" s="198"/>
      <c r="M39" s="198"/>
      <c r="N39" s="198"/>
      <c r="O39" s="198"/>
      <c r="P39" s="198"/>
      <c r="R39" s="198"/>
    </row>
    <row r="40" spans="1:18">
      <c r="B40" s="204"/>
      <c r="C40" s="198"/>
      <c r="D40" s="198"/>
      <c r="E40" s="198"/>
      <c r="F40" s="204"/>
      <c r="G40" s="198"/>
      <c r="H40" s="199"/>
      <c r="J40" s="198"/>
      <c r="K40" s="198"/>
      <c r="L40" s="198"/>
      <c r="M40" s="198"/>
      <c r="N40" s="198"/>
      <c r="O40" s="198"/>
      <c r="P40" s="198"/>
      <c r="R40" s="198"/>
    </row>
    <row r="41" spans="1:18">
      <c r="A41" s="193" t="s">
        <v>185</v>
      </c>
      <c r="B41" s="204"/>
      <c r="C41" s="198"/>
      <c r="D41" s="198"/>
      <c r="E41" s="198"/>
      <c r="F41" s="204"/>
      <c r="G41" s="198"/>
      <c r="H41" s="199"/>
      <c r="J41" s="198"/>
      <c r="K41" s="198"/>
      <c r="L41" s="198"/>
      <c r="M41" s="198"/>
      <c r="N41" s="198"/>
      <c r="O41" s="198"/>
      <c r="P41" s="198"/>
      <c r="R41" s="198"/>
    </row>
    <row r="42" spans="1:18">
      <c r="A42" s="180" t="s">
        <v>186</v>
      </c>
      <c r="B42" s="204">
        <v>0</v>
      </c>
      <c r="C42" s="198"/>
      <c r="D42" s="198">
        <v>0</v>
      </c>
      <c r="E42" s="198"/>
      <c r="F42" s="204">
        <v>0</v>
      </c>
      <c r="G42" s="198"/>
      <c r="H42" s="199">
        <v>0</v>
      </c>
      <c r="J42" s="198">
        <v>0</v>
      </c>
      <c r="K42" s="198"/>
      <c r="L42" s="198">
        <v>0</v>
      </c>
      <c r="M42" s="198"/>
      <c r="N42" s="198">
        <v>0</v>
      </c>
      <c r="O42" s="198"/>
      <c r="P42" s="198">
        <v>0</v>
      </c>
      <c r="R42" s="198">
        <v>0</v>
      </c>
    </row>
    <row r="43" spans="1:18">
      <c r="A43" s="180" t="s">
        <v>187</v>
      </c>
      <c r="B43" s="204">
        <v>0</v>
      </c>
      <c r="C43" s="198"/>
      <c r="D43" s="198">
        <v>1614138</v>
      </c>
      <c r="E43" s="198"/>
      <c r="F43" s="204">
        <v>3212013</v>
      </c>
      <c r="G43" s="198"/>
      <c r="H43" s="199">
        <v>652191</v>
      </c>
      <c r="J43" s="198">
        <v>765837</v>
      </c>
      <c r="K43" s="198"/>
      <c r="L43" s="198">
        <v>536007</v>
      </c>
      <c r="M43" s="198"/>
      <c r="N43" s="198">
        <v>1876563</v>
      </c>
      <c r="O43" s="198"/>
      <c r="P43" s="198">
        <v>1045675</v>
      </c>
      <c r="R43" s="204">
        <v>506651</v>
      </c>
    </row>
    <row r="44" spans="1:18">
      <c r="B44" s="204">
        <v>0</v>
      </c>
      <c r="C44" s="198"/>
      <c r="D44" s="198">
        <v>0</v>
      </c>
      <c r="E44" s="198"/>
      <c r="F44" s="204">
        <v>0</v>
      </c>
      <c r="G44" s="198"/>
      <c r="H44" s="199">
        <v>0</v>
      </c>
      <c r="J44" s="198">
        <v>0</v>
      </c>
      <c r="K44" s="198"/>
      <c r="L44" s="198">
        <v>0</v>
      </c>
      <c r="M44" s="198"/>
      <c r="N44" s="198">
        <v>0</v>
      </c>
      <c r="O44" s="198"/>
      <c r="P44" s="198">
        <v>0</v>
      </c>
      <c r="R44" s="198">
        <v>0</v>
      </c>
    </row>
    <row r="45" spans="1:18">
      <c r="B45" s="206">
        <v>0</v>
      </c>
      <c r="C45" s="198"/>
      <c r="D45" s="200">
        <v>0</v>
      </c>
      <c r="E45" s="198"/>
      <c r="F45" s="206">
        <v>0</v>
      </c>
      <c r="G45" s="198"/>
      <c r="H45" s="201">
        <v>0</v>
      </c>
      <c r="J45" s="200">
        <v>0</v>
      </c>
      <c r="K45" s="198"/>
      <c r="L45" s="200">
        <v>0</v>
      </c>
      <c r="M45" s="198"/>
      <c r="N45" s="200">
        <v>0</v>
      </c>
      <c r="O45" s="198"/>
      <c r="P45" s="200">
        <v>0</v>
      </c>
      <c r="R45" s="200">
        <v>0</v>
      </c>
    </row>
    <row r="46" spans="1:18">
      <c r="A46" s="180" t="s">
        <v>188</v>
      </c>
      <c r="B46" s="206">
        <f>SUM(B42:B45)</f>
        <v>0</v>
      </c>
      <c r="C46" s="198"/>
      <c r="D46" s="200">
        <f>SUM(D42:D45)</f>
        <v>1614138</v>
      </c>
      <c r="E46" s="198"/>
      <c r="F46" s="206">
        <f>SUM(F42:F45)</f>
        <v>3212013</v>
      </c>
      <c r="G46" s="198"/>
      <c r="H46" s="201">
        <f>SUM(H42:H45)</f>
        <v>652191</v>
      </c>
      <c r="J46" s="200">
        <f>SUM(J42:J45)</f>
        <v>765837</v>
      </c>
      <c r="K46" s="198"/>
      <c r="L46" s="200">
        <f>SUM(L42:L45)</f>
        <v>536007</v>
      </c>
      <c r="M46" s="198"/>
      <c r="N46" s="200">
        <f>SUM(N42:N45)</f>
        <v>1876563</v>
      </c>
      <c r="O46" s="198"/>
      <c r="P46" s="200">
        <f>SUM(P42:P45)</f>
        <v>1045675</v>
      </c>
      <c r="R46" s="200">
        <f>SUM(R42:R45)</f>
        <v>506651</v>
      </c>
    </row>
    <row r="47" spans="1:18">
      <c r="B47" s="207"/>
      <c r="F47" s="207"/>
      <c r="H47" s="197"/>
    </row>
    <row r="48" spans="1:18" ht="13.5" thickBot="1">
      <c r="A48" s="193" t="s">
        <v>189</v>
      </c>
      <c r="B48" s="218">
        <f>+B14+B20-B38+B46</f>
        <v>0</v>
      </c>
      <c r="C48" s="209"/>
      <c r="D48" s="208">
        <f>+D14+D20-D38+D46</f>
        <v>0</v>
      </c>
      <c r="E48" s="209"/>
      <c r="F48" s="219">
        <f>+F14+F20-F38+F46</f>
        <v>3212013</v>
      </c>
      <c r="G48" s="220"/>
      <c r="H48" s="210">
        <f>+H14+H20-H38+H46</f>
        <v>3864204</v>
      </c>
      <c r="I48" s="220"/>
      <c r="J48" s="208">
        <f>+J14+J20-J38+J46</f>
        <v>4630041</v>
      </c>
      <c r="K48" s="220"/>
      <c r="L48" s="208">
        <f>+L14+L20-L38+L46</f>
        <v>5166048</v>
      </c>
      <c r="M48" s="220"/>
      <c r="N48" s="208">
        <f>+N14+N20-N38+N46</f>
        <v>7042611</v>
      </c>
      <c r="O48" s="220"/>
      <c r="P48" s="208">
        <f>+P14+P20-P38+P46</f>
        <v>8088286</v>
      </c>
      <c r="Q48" s="220"/>
      <c r="R48" s="208">
        <f>+R14+R20-R38+R46</f>
        <v>8594937</v>
      </c>
    </row>
    <row r="49" spans="2:2" ht="13.5" thickTop="1"/>
    <row r="52" spans="2:2">
      <c r="B52" s="211"/>
    </row>
  </sheetData>
  <mergeCells count="6">
    <mergeCell ref="J9:R9"/>
    <mergeCell ref="A1:R1"/>
    <mergeCell ref="A2:R2"/>
    <mergeCell ref="A3:R3"/>
    <mergeCell ref="A4:S4"/>
    <mergeCell ref="A5:R5"/>
  </mergeCells>
  <printOptions horizontalCentered="1"/>
  <pageMargins left="0.7" right="0.7" top="0.75" bottom="0.75" header="0.3" footer="0.3"/>
  <pageSetup scale="99" firstPageNumber="54" fitToWidth="2" orientation="portrait" useFirstPageNumber="1" r:id="rId1"/>
  <headerFooter>
    <oddFooter>&amp;C- &amp;P -</oddFooter>
  </headerFooter>
  <colBreaks count="1" manualBreakCount="1">
    <brk id="8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workbookViewId="0">
      <selection sqref="A1:R1"/>
    </sheetView>
  </sheetViews>
  <sheetFormatPr defaultRowHeight="12.75"/>
  <cols>
    <col min="1" max="1" width="35.7109375" style="180" customWidth="1"/>
    <col min="2" max="2" width="12.7109375" style="180" customWidth="1"/>
    <col min="3" max="3" width="1.7109375" style="180" customWidth="1"/>
    <col min="4" max="4" width="12.7109375" style="180" customWidth="1"/>
    <col min="5" max="5" width="1.7109375" style="180" customWidth="1"/>
    <col min="6" max="6" width="12.7109375" style="180" customWidth="1"/>
    <col min="7" max="7" width="1.7109375" style="180" customWidth="1"/>
    <col min="8" max="8" width="12.7109375" style="180" customWidth="1"/>
    <col min="9" max="9" width="1.7109375" style="180" customWidth="1"/>
    <col min="10" max="10" width="9.85546875" style="180" bestFit="1" customWidth="1"/>
    <col min="11" max="11" width="1.7109375" style="180" customWidth="1"/>
    <col min="12" max="12" width="9.85546875" style="180" bestFit="1" customWidth="1"/>
    <col min="13" max="13" width="1.7109375" style="180" customWidth="1"/>
    <col min="14" max="14" width="9.85546875" style="180" bestFit="1" customWidth="1"/>
    <col min="15" max="15" width="1.7109375" style="180" customWidth="1"/>
    <col min="16" max="16" width="9.85546875" style="180" bestFit="1" customWidth="1"/>
    <col min="17" max="17" width="1.7109375" style="180" customWidth="1"/>
    <col min="18" max="18" width="9.85546875" style="180" bestFit="1" customWidth="1"/>
    <col min="19" max="19" width="1.7109375" style="180" customWidth="1"/>
    <col min="20" max="256" width="9.140625" style="180"/>
    <col min="257" max="257" width="35.7109375" style="180" customWidth="1"/>
    <col min="258" max="258" width="12.7109375" style="180" customWidth="1"/>
    <col min="259" max="259" width="1.7109375" style="180" customWidth="1"/>
    <col min="260" max="260" width="12.7109375" style="180" customWidth="1"/>
    <col min="261" max="261" width="1.7109375" style="180" customWidth="1"/>
    <col min="262" max="262" width="12.7109375" style="180" customWidth="1"/>
    <col min="263" max="263" width="1.7109375" style="180" customWidth="1"/>
    <col min="264" max="264" width="12.7109375" style="180" customWidth="1"/>
    <col min="265" max="265" width="1.7109375" style="180" customWidth="1"/>
    <col min="266" max="266" width="9.85546875" style="180" bestFit="1" customWidth="1"/>
    <col min="267" max="267" width="1.7109375" style="180" customWidth="1"/>
    <col min="268" max="268" width="9.85546875" style="180" bestFit="1" customWidth="1"/>
    <col min="269" max="269" width="1.7109375" style="180" customWidth="1"/>
    <col min="270" max="270" width="9.85546875" style="180" bestFit="1" customWidth="1"/>
    <col min="271" max="271" width="1.7109375" style="180" customWidth="1"/>
    <col min="272" max="272" width="9.85546875" style="180" bestFit="1" customWidth="1"/>
    <col min="273" max="273" width="1.7109375" style="180" customWidth="1"/>
    <col min="274" max="274" width="9.85546875" style="180" bestFit="1" customWidth="1"/>
    <col min="275" max="275" width="1.7109375" style="180" customWidth="1"/>
    <col min="276" max="512" width="9.140625" style="180"/>
    <col min="513" max="513" width="35.7109375" style="180" customWidth="1"/>
    <col min="514" max="514" width="12.7109375" style="180" customWidth="1"/>
    <col min="515" max="515" width="1.7109375" style="180" customWidth="1"/>
    <col min="516" max="516" width="12.7109375" style="180" customWidth="1"/>
    <col min="517" max="517" width="1.7109375" style="180" customWidth="1"/>
    <col min="518" max="518" width="12.7109375" style="180" customWidth="1"/>
    <col min="519" max="519" width="1.7109375" style="180" customWidth="1"/>
    <col min="520" max="520" width="12.7109375" style="180" customWidth="1"/>
    <col min="521" max="521" width="1.7109375" style="180" customWidth="1"/>
    <col min="522" max="522" width="9.85546875" style="180" bestFit="1" customWidth="1"/>
    <col min="523" max="523" width="1.7109375" style="180" customWidth="1"/>
    <col min="524" max="524" width="9.85546875" style="180" bestFit="1" customWidth="1"/>
    <col min="525" max="525" width="1.7109375" style="180" customWidth="1"/>
    <col min="526" max="526" width="9.85546875" style="180" bestFit="1" customWidth="1"/>
    <col min="527" max="527" width="1.7109375" style="180" customWidth="1"/>
    <col min="528" max="528" width="9.85546875" style="180" bestFit="1" customWidth="1"/>
    <col min="529" max="529" width="1.7109375" style="180" customWidth="1"/>
    <col min="530" max="530" width="9.85546875" style="180" bestFit="1" customWidth="1"/>
    <col min="531" max="531" width="1.7109375" style="180" customWidth="1"/>
    <col min="532" max="768" width="9.140625" style="180"/>
    <col min="769" max="769" width="35.7109375" style="180" customWidth="1"/>
    <col min="770" max="770" width="12.7109375" style="180" customWidth="1"/>
    <col min="771" max="771" width="1.7109375" style="180" customWidth="1"/>
    <col min="772" max="772" width="12.7109375" style="180" customWidth="1"/>
    <col min="773" max="773" width="1.7109375" style="180" customWidth="1"/>
    <col min="774" max="774" width="12.7109375" style="180" customWidth="1"/>
    <col min="775" max="775" width="1.7109375" style="180" customWidth="1"/>
    <col min="776" max="776" width="12.7109375" style="180" customWidth="1"/>
    <col min="777" max="777" width="1.7109375" style="180" customWidth="1"/>
    <col min="778" max="778" width="9.85546875" style="180" bestFit="1" customWidth="1"/>
    <col min="779" max="779" width="1.7109375" style="180" customWidth="1"/>
    <col min="780" max="780" width="9.85546875" style="180" bestFit="1" customWidth="1"/>
    <col min="781" max="781" width="1.7109375" style="180" customWidth="1"/>
    <col min="782" max="782" width="9.85546875" style="180" bestFit="1" customWidth="1"/>
    <col min="783" max="783" width="1.7109375" style="180" customWidth="1"/>
    <col min="784" max="784" width="9.85546875" style="180" bestFit="1" customWidth="1"/>
    <col min="785" max="785" width="1.7109375" style="180" customWidth="1"/>
    <col min="786" max="786" width="9.85546875" style="180" bestFit="1" customWidth="1"/>
    <col min="787" max="787" width="1.7109375" style="180" customWidth="1"/>
    <col min="788" max="1024" width="9.140625" style="180"/>
    <col min="1025" max="1025" width="35.7109375" style="180" customWidth="1"/>
    <col min="1026" max="1026" width="12.7109375" style="180" customWidth="1"/>
    <col min="1027" max="1027" width="1.7109375" style="180" customWidth="1"/>
    <col min="1028" max="1028" width="12.7109375" style="180" customWidth="1"/>
    <col min="1029" max="1029" width="1.7109375" style="180" customWidth="1"/>
    <col min="1030" max="1030" width="12.7109375" style="180" customWidth="1"/>
    <col min="1031" max="1031" width="1.7109375" style="180" customWidth="1"/>
    <col min="1032" max="1032" width="12.7109375" style="180" customWidth="1"/>
    <col min="1033" max="1033" width="1.7109375" style="180" customWidth="1"/>
    <col min="1034" max="1034" width="9.85546875" style="180" bestFit="1" customWidth="1"/>
    <col min="1035" max="1035" width="1.7109375" style="180" customWidth="1"/>
    <col min="1036" max="1036" width="9.85546875" style="180" bestFit="1" customWidth="1"/>
    <col min="1037" max="1037" width="1.7109375" style="180" customWidth="1"/>
    <col min="1038" max="1038" width="9.85546875" style="180" bestFit="1" customWidth="1"/>
    <col min="1039" max="1039" width="1.7109375" style="180" customWidth="1"/>
    <col min="1040" max="1040" width="9.85546875" style="180" bestFit="1" customWidth="1"/>
    <col min="1041" max="1041" width="1.7109375" style="180" customWidth="1"/>
    <col min="1042" max="1042" width="9.85546875" style="180" bestFit="1" customWidth="1"/>
    <col min="1043" max="1043" width="1.7109375" style="180" customWidth="1"/>
    <col min="1044" max="1280" width="9.140625" style="180"/>
    <col min="1281" max="1281" width="35.7109375" style="180" customWidth="1"/>
    <col min="1282" max="1282" width="12.7109375" style="180" customWidth="1"/>
    <col min="1283" max="1283" width="1.7109375" style="180" customWidth="1"/>
    <col min="1284" max="1284" width="12.7109375" style="180" customWidth="1"/>
    <col min="1285" max="1285" width="1.7109375" style="180" customWidth="1"/>
    <col min="1286" max="1286" width="12.7109375" style="180" customWidth="1"/>
    <col min="1287" max="1287" width="1.7109375" style="180" customWidth="1"/>
    <col min="1288" max="1288" width="12.7109375" style="180" customWidth="1"/>
    <col min="1289" max="1289" width="1.7109375" style="180" customWidth="1"/>
    <col min="1290" max="1290" width="9.85546875" style="180" bestFit="1" customWidth="1"/>
    <col min="1291" max="1291" width="1.7109375" style="180" customWidth="1"/>
    <col min="1292" max="1292" width="9.85546875" style="180" bestFit="1" customWidth="1"/>
    <col min="1293" max="1293" width="1.7109375" style="180" customWidth="1"/>
    <col min="1294" max="1294" width="9.85546875" style="180" bestFit="1" customWidth="1"/>
    <col min="1295" max="1295" width="1.7109375" style="180" customWidth="1"/>
    <col min="1296" max="1296" width="9.85546875" style="180" bestFit="1" customWidth="1"/>
    <col min="1297" max="1297" width="1.7109375" style="180" customWidth="1"/>
    <col min="1298" max="1298" width="9.85546875" style="180" bestFit="1" customWidth="1"/>
    <col min="1299" max="1299" width="1.7109375" style="180" customWidth="1"/>
    <col min="1300" max="1536" width="9.140625" style="180"/>
    <col min="1537" max="1537" width="35.7109375" style="180" customWidth="1"/>
    <col min="1538" max="1538" width="12.7109375" style="180" customWidth="1"/>
    <col min="1539" max="1539" width="1.7109375" style="180" customWidth="1"/>
    <col min="1540" max="1540" width="12.7109375" style="180" customWidth="1"/>
    <col min="1541" max="1541" width="1.7109375" style="180" customWidth="1"/>
    <col min="1542" max="1542" width="12.7109375" style="180" customWidth="1"/>
    <col min="1543" max="1543" width="1.7109375" style="180" customWidth="1"/>
    <col min="1544" max="1544" width="12.7109375" style="180" customWidth="1"/>
    <col min="1545" max="1545" width="1.7109375" style="180" customWidth="1"/>
    <col min="1546" max="1546" width="9.85546875" style="180" bestFit="1" customWidth="1"/>
    <col min="1547" max="1547" width="1.7109375" style="180" customWidth="1"/>
    <col min="1548" max="1548" width="9.85546875" style="180" bestFit="1" customWidth="1"/>
    <col min="1549" max="1549" width="1.7109375" style="180" customWidth="1"/>
    <col min="1550" max="1550" width="9.85546875" style="180" bestFit="1" customWidth="1"/>
    <col min="1551" max="1551" width="1.7109375" style="180" customWidth="1"/>
    <col min="1552" max="1552" width="9.85546875" style="180" bestFit="1" customWidth="1"/>
    <col min="1553" max="1553" width="1.7109375" style="180" customWidth="1"/>
    <col min="1554" max="1554" width="9.85546875" style="180" bestFit="1" customWidth="1"/>
    <col min="1555" max="1555" width="1.7109375" style="180" customWidth="1"/>
    <col min="1556" max="1792" width="9.140625" style="180"/>
    <col min="1793" max="1793" width="35.7109375" style="180" customWidth="1"/>
    <col min="1794" max="1794" width="12.7109375" style="180" customWidth="1"/>
    <col min="1795" max="1795" width="1.7109375" style="180" customWidth="1"/>
    <col min="1796" max="1796" width="12.7109375" style="180" customWidth="1"/>
    <col min="1797" max="1797" width="1.7109375" style="180" customWidth="1"/>
    <col min="1798" max="1798" width="12.7109375" style="180" customWidth="1"/>
    <col min="1799" max="1799" width="1.7109375" style="180" customWidth="1"/>
    <col min="1800" max="1800" width="12.7109375" style="180" customWidth="1"/>
    <col min="1801" max="1801" width="1.7109375" style="180" customWidth="1"/>
    <col min="1802" max="1802" width="9.85546875" style="180" bestFit="1" customWidth="1"/>
    <col min="1803" max="1803" width="1.7109375" style="180" customWidth="1"/>
    <col min="1804" max="1804" width="9.85546875" style="180" bestFit="1" customWidth="1"/>
    <col min="1805" max="1805" width="1.7109375" style="180" customWidth="1"/>
    <col min="1806" max="1806" width="9.85546875" style="180" bestFit="1" customWidth="1"/>
    <col min="1807" max="1807" width="1.7109375" style="180" customWidth="1"/>
    <col min="1808" max="1808" width="9.85546875" style="180" bestFit="1" customWidth="1"/>
    <col min="1809" max="1809" width="1.7109375" style="180" customWidth="1"/>
    <col min="1810" max="1810" width="9.85546875" style="180" bestFit="1" customWidth="1"/>
    <col min="1811" max="1811" width="1.7109375" style="180" customWidth="1"/>
    <col min="1812" max="2048" width="9.140625" style="180"/>
    <col min="2049" max="2049" width="35.7109375" style="180" customWidth="1"/>
    <col min="2050" max="2050" width="12.7109375" style="180" customWidth="1"/>
    <col min="2051" max="2051" width="1.7109375" style="180" customWidth="1"/>
    <col min="2052" max="2052" width="12.7109375" style="180" customWidth="1"/>
    <col min="2053" max="2053" width="1.7109375" style="180" customWidth="1"/>
    <col min="2054" max="2054" width="12.7109375" style="180" customWidth="1"/>
    <col min="2055" max="2055" width="1.7109375" style="180" customWidth="1"/>
    <col min="2056" max="2056" width="12.7109375" style="180" customWidth="1"/>
    <col min="2057" max="2057" width="1.7109375" style="180" customWidth="1"/>
    <col min="2058" max="2058" width="9.85546875" style="180" bestFit="1" customWidth="1"/>
    <col min="2059" max="2059" width="1.7109375" style="180" customWidth="1"/>
    <col min="2060" max="2060" width="9.85546875" style="180" bestFit="1" customWidth="1"/>
    <col min="2061" max="2061" width="1.7109375" style="180" customWidth="1"/>
    <col min="2062" max="2062" width="9.85546875" style="180" bestFit="1" customWidth="1"/>
    <col min="2063" max="2063" width="1.7109375" style="180" customWidth="1"/>
    <col min="2064" max="2064" width="9.85546875" style="180" bestFit="1" customWidth="1"/>
    <col min="2065" max="2065" width="1.7109375" style="180" customWidth="1"/>
    <col min="2066" max="2066" width="9.85546875" style="180" bestFit="1" customWidth="1"/>
    <col min="2067" max="2067" width="1.7109375" style="180" customWidth="1"/>
    <col min="2068" max="2304" width="9.140625" style="180"/>
    <col min="2305" max="2305" width="35.7109375" style="180" customWidth="1"/>
    <col min="2306" max="2306" width="12.7109375" style="180" customWidth="1"/>
    <col min="2307" max="2307" width="1.7109375" style="180" customWidth="1"/>
    <col min="2308" max="2308" width="12.7109375" style="180" customWidth="1"/>
    <col min="2309" max="2309" width="1.7109375" style="180" customWidth="1"/>
    <col min="2310" max="2310" width="12.7109375" style="180" customWidth="1"/>
    <col min="2311" max="2311" width="1.7109375" style="180" customWidth="1"/>
    <col min="2312" max="2312" width="12.7109375" style="180" customWidth="1"/>
    <col min="2313" max="2313" width="1.7109375" style="180" customWidth="1"/>
    <col min="2314" max="2314" width="9.85546875" style="180" bestFit="1" customWidth="1"/>
    <col min="2315" max="2315" width="1.7109375" style="180" customWidth="1"/>
    <col min="2316" max="2316" width="9.85546875" style="180" bestFit="1" customWidth="1"/>
    <col min="2317" max="2317" width="1.7109375" style="180" customWidth="1"/>
    <col min="2318" max="2318" width="9.85546875" style="180" bestFit="1" customWidth="1"/>
    <col min="2319" max="2319" width="1.7109375" style="180" customWidth="1"/>
    <col min="2320" max="2320" width="9.85546875" style="180" bestFit="1" customWidth="1"/>
    <col min="2321" max="2321" width="1.7109375" style="180" customWidth="1"/>
    <col min="2322" max="2322" width="9.85546875" style="180" bestFit="1" customWidth="1"/>
    <col min="2323" max="2323" width="1.7109375" style="180" customWidth="1"/>
    <col min="2324" max="2560" width="9.140625" style="180"/>
    <col min="2561" max="2561" width="35.7109375" style="180" customWidth="1"/>
    <col min="2562" max="2562" width="12.7109375" style="180" customWidth="1"/>
    <col min="2563" max="2563" width="1.7109375" style="180" customWidth="1"/>
    <col min="2564" max="2564" width="12.7109375" style="180" customWidth="1"/>
    <col min="2565" max="2565" width="1.7109375" style="180" customWidth="1"/>
    <col min="2566" max="2566" width="12.7109375" style="180" customWidth="1"/>
    <col min="2567" max="2567" width="1.7109375" style="180" customWidth="1"/>
    <col min="2568" max="2568" width="12.7109375" style="180" customWidth="1"/>
    <col min="2569" max="2569" width="1.7109375" style="180" customWidth="1"/>
    <col min="2570" max="2570" width="9.85546875" style="180" bestFit="1" customWidth="1"/>
    <col min="2571" max="2571" width="1.7109375" style="180" customWidth="1"/>
    <col min="2572" max="2572" width="9.85546875" style="180" bestFit="1" customWidth="1"/>
    <col min="2573" max="2573" width="1.7109375" style="180" customWidth="1"/>
    <col min="2574" max="2574" width="9.85546875" style="180" bestFit="1" customWidth="1"/>
    <col min="2575" max="2575" width="1.7109375" style="180" customWidth="1"/>
    <col min="2576" max="2576" width="9.85546875" style="180" bestFit="1" customWidth="1"/>
    <col min="2577" max="2577" width="1.7109375" style="180" customWidth="1"/>
    <col min="2578" max="2578" width="9.85546875" style="180" bestFit="1" customWidth="1"/>
    <col min="2579" max="2579" width="1.7109375" style="180" customWidth="1"/>
    <col min="2580" max="2816" width="9.140625" style="180"/>
    <col min="2817" max="2817" width="35.7109375" style="180" customWidth="1"/>
    <col min="2818" max="2818" width="12.7109375" style="180" customWidth="1"/>
    <col min="2819" max="2819" width="1.7109375" style="180" customWidth="1"/>
    <col min="2820" max="2820" width="12.7109375" style="180" customWidth="1"/>
    <col min="2821" max="2821" width="1.7109375" style="180" customWidth="1"/>
    <col min="2822" max="2822" width="12.7109375" style="180" customWidth="1"/>
    <col min="2823" max="2823" width="1.7109375" style="180" customWidth="1"/>
    <col min="2824" max="2824" width="12.7109375" style="180" customWidth="1"/>
    <col min="2825" max="2825" width="1.7109375" style="180" customWidth="1"/>
    <col min="2826" max="2826" width="9.85546875" style="180" bestFit="1" customWidth="1"/>
    <col min="2827" max="2827" width="1.7109375" style="180" customWidth="1"/>
    <col min="2828" max="2828" width="9.85546875" style="180" bestFit="1" customWidth="1"/>
    <col min="2829" max="2829" width="1.7109375" style="180" customWidth="1"/>
    <col min="2830" max="2830" width="9.85546875" style="180" bestFit="1" customWidth="1"/>
    <col min="2831" max="2831" width="1.7109375" style="180" customWidth="1"/>
    <col min="2832" max="2832" width="9.85546875" style="180" bestFit="1" customWidth="1"/>
    <col min="2833" max="2833" width="1.7109375" style="180" customWidth="1"/>
    <col min="2834" max="2834" width="9.85546875" style="180" bestFit="1" customWidth="1"/>
    <col min="2835" max="2835" width="1.7109375" style="180" customWidth="1"/>
    <col min="2836" max="3072" width="9.140625" style="180"/>
    <col min="3073" max="3073" width="35.7109375" style="180" customWidth="1"/>
    <col min="3074" max="3074" width="12.7109375" style="180" customWidth="1"/>
    <col min="3075" max="3075" width="1.7109375" style="180" customWidth="1"/>
    <col min="3076" max="3076" width="12.7109375" style="180" customWidth="1"/>
    <col min="3077" max="3077" width="1.7109375" style="180" customWidth="1"/>
    <col min="3078" max="3078" width="12.7109375" style="180" customWidth="1"/>
    <col min="3079" max="3079" width="1.7109375" style="180" customWidth="1"/>
    <col min="3080" max="3080" width="12.7109375" style="180" customWidth="1"/>
    <col min="3081" max="3081" width="1.7109375" style="180" customWidth="1"/>
    <col min="3082" max="3082" width="9.85546875" style="180" bestFit="1" customWidth="1"/>
    <col min="3083" max="3083" width="1.7109375" style="180" customWidth="1"/>
    <col min="3084" max="3084" width="9.85546875" style="180" bestFit="1" customWidth="1"/>
    <col min="3085" max="3085" width="1.7109375" style="180" customWidth="1"/>
    <col min="3086" max="3086" width="9.85546875" style="180" bestFit="1" customWidth="1"/>
    <col min="3087" max="3087" width="1.7109375" style="180" customWidth="1"/>
    <col min="3088" max="3088" width="9.85546875" style="180" bestFit="1" customWidth="1"/>
    <col min="3089" max="3089" width="1.7109375" style="180" customWidth="1"/>
    <col min="3090" max="3090" width="9.85546875" style="180" bestFit="1" customWidth="1"/>
    <col min="3091" max="3091" width="1.7109375" style="180" customWidth="1"/>
    <col min="3092" max="3328" width="9.140625" style="180"/>
    <col min="3329" max="3329" width="35.7109375" style="180" customWidth="1"/>
    <col min="3330" max="3330" width="12.7109375" style="180" customWidth="1"/>
    <col min="3331" max="3331" width="1.7109375" style="180" customWidth="1"/>
    <col min="3332" max="3332" width="12.7109375" style="180" customWidth="1"/>
    <col min="3333" max="3333" width="1.7109375" style="180" customWidth="1"/>
    <col min="3334" max="3334" width="12.7109375" style="180" customWidth="1"/>
    <col min="3335" max="3335" width="1.7109375" style="180" customWidth="1"/>
    <col min="3336" max="3336" width="12.7109375" style="180" customWidth="1"/>
    <col min="3337" max="3337" width="1.7109375" style="180" customWidth="1"/>
    <col min="3338" max="3338" width="9.85546875" style="180" bestFit="1" customWidth="1"/>
    <col min="3339" max="3339" width="1.7109375" style="180" customWidth="1"/>
    <col min="3340" max="3340" width="9.85546875" style="180" bestFit="1" customWidth="1"/>
    <col min="3341" max="3341" width="1.7109375" style="180" customWidth="1"/>
    <col min="3342" max="3342" width="9.85546875" style="180" bestFit="1" customWidth="1"/>
    <col min="3343" max="3343" width="1.7109375" style="180" customWidth="1"/>
    <col min="3344" max="3344" width="9.85546875" style="180" bestFit="1" customWidth="1"/>
    <col min="3345" max="3345" width="1.7109375" style="180" customWidth="1"/>
    <col min="3346" max="3346" width="9.85546875" style="180" bestFit="1" customWidth="1"/>
    <col min="3347" max="3347" width="1.7109375" style="180" customWidth="1"/>
    <col min="3348" max="3584" width="9.140625" style="180"/>
    <col min="3585" max="3585" width="35.7109375" style="180" customWidth="1"/>
    <col min="3586" max="3586" width="12.7109375" style="180" customWidth="1"/>
    <col min="3587" max="3587" width="1.7109375" style="180" customWidth="1"/>
    <col min="3588" max="3588" width="12.7109375" style="180" customWidth="1"/>
    <col min="3589" max="3589" width="1.7109375" style="180" customWidth="1"/>
    <col min="3590" max="3590" width="12.7109375" style="180" customWidth="1"/>
    <col min="3591" max="3591" width="1.7109375" style="180" customWidth="1"/>
    <col min="3592" max="3592" width="12.7109375" style="180" customWidth="1"/>
    <col min="3593" max="3593" width="1.7109375" style="180" customWidth="1"/>
    <col min="3594" max="3594" width="9.85546875" style="180" bestFit="1" customWidth="1"/>
    <col min="3595" max="3595" width="1.7109375" style="180" customWidth="1"/>
    <col min="3596" max="3596" width="9.85546875" style="180" bestFit="1" customWidth="1"/>
    <col min="3597" max="3597" width="1.7109375" style="180" customWidth="1"/>
    <col min="3598" max="3598" width="9.85546875" style="180" bestFit="1" customWidth="1"/>
    <col min="3599" max="3599" width="1.7109375" style="180" customWidth="1"/>
    <col min="3600" max="3600" width="9.85546875" style="180" bestFit="1" customWidth="1"/>
    <col min="3601" max="3601" width="1.7109375" style="180" customWidth="1"/>
    <col min="3602" max="3602" width="9.85546875" style="180" bestFit="1" customWidth="1"/>
    <col min="3603" max="3603" width="1.7109375" style="180" customWidth="1"/>
    <col min="3604" max="3840" width="9.140625" style="180"/>
    <col min="3841" max="3841" width="35.7109375" style="180" customWidth="1"/>
    <col min="3842" max="3842" width="12.7109375" style="180" customWidth="1"/>
    <col min="3843" max="3843" width="1.7109375" style="180" customWidth="1"/>
    <col min="3844" max="3844" width="12.7109375" style="180" customWidth="1"/>
    <col min="3845" max="3845" width="1.7109375" style="180" customWidth="1"/>
    <col min="3846" max="3846" width="12.7109375" style="180" customWidth="1"/>
    <col min="3847" max="3847" width="1.7109375" style="180" customWidth="1"/>
    <col min="3848" max="3848" width="12.7109375" style="180" customWidth="1"/>
    <col min="3849" max="3849" width="1.7109375" style="180" customWidth="1"/>
    <col min="3850" max="3850" width="9.85546875" style="180" bestFit="1" customWidth="1"/>
    <col min="3851" max="3851" width="1.7109375" style="180" customWidth="1"/>
    <col min="3852" max="3852" width="9.85546875" style="180" bestFit="1" customWidth="1"/>
    <col min="3853" max="3853" width="1.7109375" style="180" customWidth="1"/>
    <col min="3854" max="3854" width="9.85546875" style="180" bestFit="1" customWidth="1"/>
    <col min="3855" max="3855" width="1.7109375" style="180" customWidth="1"/>
    <col min="3856" max="3856" width="9.85546875" style="180" bestFit="1" customWidth="1"/>
    <col min="3857" max="3857" width="1.7109375" style="180" customWidth="1"/>
    <col min="3858" max="3858" width="9.85546875" style="180" bestFit="1" customWidth="1"/>
    <col min="3859" max="3859" width="1.7109375" style="180" customWidth="1"/>
    <col min="3860" max="4096" width="9.140625" style="180"/>
    <col min="4097" max="4097" width="35.7109375" style="180" customWidth="1"/>
    <col min="4098" max="4098" width="12.7109375" style="180" customWidth="1"/>
    <col min="4099" max="4099" width="1.7109375" style="180" customWidth="1"/>
    <col min="4100" max="4100" width="12.7109375" style="180" customWidth="1"/>
    <col min="4101" max="4101" width="1.7109375" style="180" customWidth="1"/>
    <col min="4102" max="4102" width="12.7109375" style="180" customWidth="1"/>
    <col min="4103" max="4103" width="1.7109375" style="180" customWidth="1"/>
    <col min="4104" max="4104" width="12.7109375" style="180" customWidth="1"/>
    <col min="4105" max="4105" width="1.7109375" style="180" customWidth="1"/>
    <col min="4106" max="4106" width="9.85546875" style="180" bestFit="1" customWidth="1"/>
    <col min="4107" max="4107" width="1.7109375" style="180" customWidth="1"/>
    <col min="4108" max="4108" width="9.85546875" style="180" bestFit="1" customWidth="1"/>
    <col min="4109" max="4109" width="1.7109375" style="180" customWidth="1"/>
    <col min="4110" max="4110" width="9.85546875" style="180" bestFit="1" customWidth="1"/>
    <col min="4111" max="4111" width="1.7109375" style="180" customWidth="1"/>
    <col min="4112" max="4112" width="9.85546875" style="180" bestFit="1" customWidth="1"/>
    <col min="4113" max="4113" width="1.7109375" style="180" customWidth="1"/>
    <col min="4114" max="4114" width="9.85546875" style="180" bestFit="1" customWidth="1"/>
    <col min="4115" max="4115" width="1.7109375" style="180" customWidth="1"/>
    <col min="4116" max="4352" width="9.140625" style="180"/>
    <col min="4353" max="4353" width="35.7109375" style="180" customWidth="1"/>
    <col min="4354" max="4354" width="12.7109375" style="180" customWidth="1"/>
    <col min="4355" max="4355" width="1.7109375" style="180" customWidth="1"/>
    <col min="4356" max="4356" width="12.7109375" style="180" customWidth="1"/>
    <col min="4357" max="4357" width="1.7109375" style="180" customWidth="1"/>
    <col min="4358" max="4358" width="12.7109375" style="180" customWidth="1"/>
    <col min="4359" max="4359" width="1.7109375" style="180" customWidth="1"/>
    <col min="4360" max="4360" width="12.7109375" style="180" customWidth="1"/>
    <col min="4361" max="4361" width="1.7109375" style="180" customWidth="1"/>
    <col min="4362" max="4362" width="9.85546875" style="180" bestFit="1" customWidth="1"/>
    <col min="4363" max="4363" width="1.7109375" style="180" customWidth="1"/>
    <col min="4364" max="4364" width="9.85546875" style="180" bestFit="1" customWidth="1"/>
    <col min="4365" max="4365" width="1.7109375" style="180" customWidth="1"/>
    <col min="4366" max="4366" width="9.85546875" style="180" bestFit="1" customWidth="1"/>
    <col min="4367" max="4367" width="1.7109375" style="180" customWidth="1"/>
    <col min="4368" max="4368" width="9.85546875" style="180" bestFit="1" customWidth="1"/>
    <col min="4369" max="4369" width="1.7109375" style="180" customWidth="1"/>
    <col min="4370" max="4370" width="9.85546875" style="180" bestFit="1" customWidth="1"/>
    <col min="4371" max="4371" width="1.7109375" style="180" customWidth="1"/>
    <col min="4372" max="4608" width="9.140625" style="180"/>
    <col min="4609" max="4609" width="35.7109375" style="180" customWidth="1"/>
    <col min="4610" max="4610" width="12.7109375" style="180" customWidth="1"/>
    <col min="4611" max="4611" width="1.7109375" style="180" customWidth="1"/>
    <col min="4612" max="4612" width="12.7109375" style="180" customWidth="1"/>
    <col min="4613" max="4613" width="1.7109375" style="180" customWidth="1"/>
    <col min="4614" max="4614" width="12.7109375" style="180" customWidth="1"/>
    <col min="4615" max="4615" width="1.7109375" style="180" customWidth="1"/>
    <col min="4616" max="4616" width="12.7109375" style="180" customWidth="1"/>
    <col min="4617" max="4617" width="1.7109375" style="180" customWidth="1"/>
    <col min="4618" max="4618" width="9.85546875" style="180" bestFit="1" customWidth="1"/>
    <col min="4619" max="4619" width="1.7109375" style="180" customWidth="1"/>
    <col min="4620" max="4620" width="9.85546875" style="180" bestFit="1" customWidth="1"/>
    <col min="4621" max="4621" width="1.7109375" style="180" customWidth="1"/>
    <col min="4622" max="4622" width="9.85546875" style="180" bestFit="1" customWidth="1"/>
    <col min="4623" max="4623" width="1.7109375" style="180" customWidth="1"/>
    <col min="4624" max="4624" width="9.85546875" style="180" bestFit="1" customWidth="1"/>
    <col min="4625" max="4625" width="1.7109375" style="180" customWidth="1"/>
    <col min="4626" max="4626" width="9.85546875" style="180" bestFit="1" customWidth="1"/>
    <col min="4627" max="4627" width="1.7109375" style="180" customWidth="1"/>
    <col min="4628" max="4864" width="9.140625" style="180"/>
    <col min="4865" max="4865" width="35.7109375" style="180" customWidth="1"/>
    <col min="4866" max="4866" width="12.7109375" style="180" customWidth="1"/>
    <col min="4867" max="4867" width="1.7109375" style="180" customWidth="1"/>
    <col min="4868" max="4868" width="12.7109375" style="180" customWidth="1"/>
    <col min="4869" max="4869" width="1.7109375" style="180" customWidth="1"/>
    <col min="4870" max="4870" width="12.7109375" style="180" customWidth="1"/>
    <col min="4871" max="4871" width="1.7109375" style="180" customWidth="1"/>
    <col min="4872" max="4872" width="12.7109375" style="180" customWidth="1"/>
    <col min="4873" max="4873" width="1.7109375" style="180" customWidth="1"/>
    <col min="4874" max="4874" width="9.85546875" style="180" bestFit="1" customWidth="1"/>
    <col min="4875" max="4875" width="1.7109375" style="180" customWidth="1"/>
    <col min="4876" max="4876" width="9.85546875" style="180" bestFit="1" customWidth="1"/>
    <col min="4877" max="4877" width="1.7109375" style="180" customWidth="1"/>
    <col min="4878" max="4878" width="9.85546875" style="180" bestFit="1" customWidth="1"/>
    <col min="4879" max="4879" width="1.7109375" style="180" customWidth="1"/>
    <col min="4880" max="4880" width="9.85546875" style="180" bestFit="1" customWidth="1"/>
    <col min="4881" max="4881" width="1.7109375" style="180" customWidth="1"/>
    <col min="4882" max="4882" width="9.85546875" style="180" bestFit="1" customWidth="1"/>
    <col min="4883" max="4883" width="1.7109375" style="180" customWidth="1"/>
    <col min="4884" max="5120" width="9.140625" style="180"/>
    <col min="5121" max="5121" width="35.7109375" style="180" customWidth="1"/>
    <col min="5122" max="5122" width="12.7109375" style="180" customWidth="1"/>
    <col min="5123" max="5123" width="1.7109375" style="180" customWidth="1"/>
    <col min="5124" max="5124" width="12.7109375" style="180" customWidth="1"/>
    <col min="5125" max="5125" width="1.7109375" style="180" customWidth="1"/>
    <col min="5126" max="5126" width="12.7109375" style="180" customWidth="1"/>
    <col min="5127" max="5127" width="1.7109375" style="180" customWidth="1"/>
    <col min="5128" max="5128" width="12.7109375" style="180" customWidth="1"/>
    <col min="5129" max="5129" width="1.7109375" style="180" customWidth="1"/>
    <col min="5130" max="5130" width="9.85546875" style="180" bestFit="1" customWidth="1"/>
    <col min="5131" max="5131" width="1.7109375" style="180" customWidth="1"/>
    <col min="5132" max="5132" width="9.85546875" style="180" bestFit="1" customWidth="1"/>
    <col min="5133" max="5133" width="1.7109375" style="180" customWidth="1"/>
    <col min="5134" max="5134" width="9.85546875" style="180" bestFit="1" customWidth="1"/>
    <col min="5135" max="5135" width="1.7109375" style="180" customWidth="1"/>
    <col min="5136" max="5136" width="9.85546875" style="180" bestFit="1" customWidth="1"/>
    <col min="5137" max="5137" width="1.7109375" style="180" customWidth="1"/>
    <col min="5138" max="5138" width="9.85546875" style="180" bestFit="1" customWidth="1"/>
    <col min="5139" max="5139" width="1.7109375" style="180" customWidth="1"/>
    <col min="5140" max="5376" width="9.140625" style="180"/>
    <col min="5377" max="5377" width="35.7109375" style="180" customWidth="1"/>
    <col min="5378" max="5378" width="12.7109375" style="180" customWidth="1"/>
    <col min="5379" max="5379" width="1.7109375" style="180" customWidth="1"/>
    <col min="5380" max="5380" width="12.7109375" style="180" customWidth="1"/>
    <col min="5381" max="5381" width="1.7109375" style="180" customWidth="1"/>
    <col min="5382" max="5382" width="12.7109375" style="180" customWidth="1"/>
    <col min="5383" max="5383" width="1.7109375" style="180" customWidth="1"/>
    <col min="5384" max="5384" width="12.7109375" style="180" customWidth="1"/>
    <col min="5385" max="5385" width="1.7109375" style="180" customWidth="1"/>
    <col min="5386" max="5386" width="9.85546875" style="180" bestFit="1" customWidth="1"/>
    <col min="5387" max="5387" width="1.7109375" style="180" customWidth="1"/>
    <col min="5388" max="5388" width="9.85546875" style="180" bestFit="1" customWidth="1"/>
    <col min="5389" max="5389" width="1.7109375" style="180" customWidth="1"/>
    <col min="5390" max="5390" width="9.85546875" style="180" bestFit="1" customWidth="1"/>
    <col min="5391" max="5391" width="1.7109375" style="180" customWidth="1"/>
    <col min="5392" max="5392" width="9.85546875" style="180" bestFit="1" customWidth="1"/>
    <col min="5393" max="5393" width="1.7109375" style="180" customWidth="1"/>
    <col min="5394" max="5394" width="9.85546875" style="180" bestFit="1" customWidth="1"/>
    <col min="5395" max="5395" width="1.7109375" style="180" customWidth="1"/>
    <col min="5396" max="5632" width="9.140625" style="180"/>
    <col min="5633" max="5633" width="35.7109375" style="180" customWidth="1"/>
    <col min="5634" max="5634" width="12.7109375" style="180" customWidth="1"/>
    <col min="5635" max="5635" width="1.7109375" style="180" customWidth="1"/>
    <col min="5636" max="5636" width="12.7109375" style="180" customWidth="1"/>
    <col min="5637" max="5637" width="1.7109375" style="180" customWidth="1"/>
    <col min="5638" max="5638" width="12.7109375" style="180" customWidth="1"/>
    <col min="5639" max="5639" width="1.7109375" style="180" customWidth="1"/>
    <col min="5640" max="5640" width="12.7109375" style="180" customWidth="1"/>
    <col min="5641" max="5641" width="1.7109375" style="180" customWidth="1"/>
    <col min="5642" max="5642" width="9.85546875" style="180" bestFit="1" customWidth="1"/>
    <col min="5643" max="5643" width="1.7109375" style="180" customWidth="1"/>
    <col min="5644" max="5644" width="9.85546875" style="180" bestFit="1" customWidth="1"/>
    <col min="5645" max="5645" width="1.7109375" style="180" customWidth="1"/>
    <col min="5646" max="5646" width="9.85546875" style="180" bestFit="1" customWidth="1"/>
    <col min="5647" max="5647" width="1.7109375" style="180" customWidth="1"/>
    <col min="5648" max="5648" width="9.85546875" style="180" bestFit="1" customWidth="1"/>
    <col min="5649" max="5649" width="1.7109375" style="180" customWidth="1"/>
    <col min="5650" max="5650" width="9.85546875" style="180" bestFit="1" customWidth="1"/>
    <col min="5651" max="5651" width="1.7109375" style="180" customWidth="1"/>
    <col min="5652" max="5888" width="9.140625" style="180"/>
    <col min="5889" max="5889" width="35.7109375" style="180" customWidth="1"/>
    <col min="5890" max="5890" width="12.7109375" style="180" customWidth="1"/>
    <col min="5891" max="5891" width="1.7109375" style="180" customWidth="1"/>
    <col min="5892" max="5892" width="12.7109375" style="180" customWidth="1"/>
    <col min="5893" max="5893" width="1.7109375" style="180" customWidth="1"/>
    <col min="5894" max="5894" width="12.7109375" style="180" customWidth="1"/>
    <col min="5895" max="5895" width="1.7109375" style="180" customWidth="1"/>
    <col min="5896" max="5896" width="12.7109375" style="180" customWidth="1"/>
    <col min="5897" max="5897" width="1.7109375" style="180" customWidth="1"/>
    <col min="5898" max="5898" width="9.85546875" style="180" bestFit="1" customWidth="1"/>
    <col min="5899" max="5899" width="1.7109375" style="180" customWidth="1"/>
    <col min="5900" max="5900" width="9.85546875" style="180" bestFit="1" customWidth="1"/>
    <col min="5901" max="5901" width="1.7109375" style="180" customWidth="1"/>
    <col min="5902" max="5902" width="9.85546875" style="180" bestFit="1" customWidth="1"/>
    <col min="5903" max="5903" width="1.7109375" style="180" customWidth="1"/>
    <col min="5904" max="5904" width="9.85546875" style="180" bestFit="1" customWidth="1"/>
    <col min="5905" max="5905" width="1.7109375" style="180" customWidth="1"/>
    <col min="5906" max="5906" width="9.85546875" style="180" bestFit="1" customWidth="1"/>
    <col min="5907" max="5907" width="1.7109375" style="180" customWidth="1"/>
    <col min="5908" max="6144" width="9.140625" style="180"/>
    <col min="6145" max="6145" width="35.7109375" style="180" customWidth="1"/>
    <col min="6146" max="6146" width="12.7109375" style="180" customWidth="1"/>
    <col min="6147" max="6147" width="1.7109375" style="180" customWidth="1"/>
    <col min="6148" max="6148" width="12.7109375" style="180" customWidth="1"/>
    <col min="6149" max="6149" width="1.7109375" style="180" customWidth="1"/>
    <col min="6150" max="6150" width="12.7109375" style="180" customWidth="1"/>
    <col min="6151" max="6151" width="1.7109375" style="180" customWidth="1"/>
    <col min="6152" max="6152" width="12.7109375" style="180" customWidth="1"/>
    <col min="6153" max="6153" width="1.7109375" style="180" customWidth="1"/>
    <col min="6154" max="6154" width="9.85546875" style="180" bestFit="1" customWidth="1"/>
    <col min="6155" max="6155" width="1.7109375" style="180" customWidth="1"/>
    <col min="6156" max="6156" width="9.85546875" style="180" bestFit="1" customWidth="1"/>
    <col min="6157" max="6157" width="1.7109375" style="180" customWidth="1"/>
    <col min="6158" max="6158" width="9.85546875" style="180" bestFit="1" customWidth="1"/>
    <col min="6159" max="6159" width="1.7109375" style="180" customWidth="1"/>
    <col min="6160" max="6160" width="9.85546875" style="180" bestFit="1" customWidth="1"/>
    <col min="6161" max="6161" width="1.7109375" style="180" customWidth="1"/>
    <col min="6162" max="6162" width="9.85546875" style="180" bestFit="1" customWidth="1"/>
    <col min="6163" max="6163" width="1.7109375" style="180" customWidth="1"/>
    <col min="6164" max="6400" width="9.140625" style="180"/>
    <col min="6401" max="6401" width="35.7109375" style="180" customWidth="1"/>
    <col min="6402" max="6402" width="12.7109375" style="180" customWidth="1"/>
    <col min="6403" max="6403" width="1.7109375" style="180" customWidth="1"/>
    <col min="6404" max="6404" width="12.7109375" style="180" customWidth="1"/>
    <col min="6405" max="6405" width="1.7109375" style="180" customWidth="1"/>
    <col min="6406" max="6406" width="12.7109375" style="180" customWidth="1"/>
    <col min="6407" max="6407" width="1.7109375" style="180" customWidth="1"/>
    <col min="6408" max="6408" width="12.7109375" style="180" customWidth="1"/>
    <col min="6409" max="6409" width="1.7109375" style="180" customWidth="1"/>
    <col min="6410" max="6410" width="9.85546875" style="180" bestFit="1" customWidth="1"/>
    <col min="6411" max="6411" width="1.7109375" style="180" customWidth="1"/>
    <col min="6412" max="6412" width="9.85546875" style="180" bestFit="1" customWidth="1"/>
    <col min="6413" max="6413" width="1.7109375" style="180" customWidth="1"/>
    <col min="6414" max="6414" width="9.85546875" style="180" bestFit="1" customWidth="1"/>
    <col min="6415" max="6415" width="1.7109375" style="180" customWidth="1"/>
    <col min="6416" max="6416" width="9.85546875" style="180" bestFit="1" customWidth="1"/>
    <col min="6417" max="6417" width="1.7109375" style="180" customWidth="1"/>
    <col min="6418" max="6418" width="9.85546875" style="180" bestFit="1" customWidth="1"/>
    <col min="6419" max="6419" width="1.7109375" style="180" customWidth="1"/>
    <col min="6420" max="6656" width="9.140625" style="180"/>
    <col min="6657" max="6657" width="35.7109375" style="180" customWidth="1"/>
    <col min="6658" max="6658" width="12.7109375" style="180" customWidth="1"/>
    <col min="6659" max="6659" width="1.7109375" style="180" customWidth="1"/>
    <col min="6660" max="6660" width="12.7109375" style="180" customWidth="1"/>
    <col min="6661" max="6661" width="1.7109375" style="180" customWidth="1"/>
    <col min="6662" max="6662" width="12.7109375" style="180" customWidth="1"/>
    <col min="6663" max="6663" width="1.7109375" style="180" customWidth="1"/>
    <col min="6664" max="6664" width="12.7109375" style="180" customWidth="1"/>
    <col min="6665" max="6665" width="1.7109375" style="180" customWidth="1"/>
    <col min="6666" max="6666" width="9.85546875" style="180" bestFit="1" customWidth="1"/>
    <col min="6667" max="6667" width="1.7109375" style="180" customWidth="1"/>
    <col min="6668" max="6668" width="9.85546875" style="180" bestFit="1" customWidth="1"/>
    <col min="6669" max="6669" width="1.7109375" style="180" customWidth="1"/>
    <col min="6670" max="6670" width="9.85546875" style="180" bestFit="1" customWidth="1"/>
    <col min="6671" max="6671" width="1.7109375" style="180" customWidth="1"/>
    <col min="6672" max="6672" width="9.85546875" style="180" bestFit="1" customWidth="1"/>
    <col min="6673" max="6673" width="1.7109375" style="180" customWidth="1"/>
    <col min="6674" max="6674" width="9.85546875" style="180" bestFit="1" customWidth="1"/>
    <col min="6675" max="6675" width="1.7109375" style="180" customWidth="1"/>
    <col min="6676" max="6912" width="9.140625" style="180"/>
    <col min="6913" max="6913" width="35.7109375" style="180" customWidth="1"/>
    <col min="6914" max="6914" width="12.7109375" style="180" customWidth="1"/>
    <col min="6915" max="6915" width="1.7109375" style="180" customWidth="1"/>
    <col min="6916" max="6916" width="12.7109375" style="180" customWidth="1"/>
    <col min="6917" max="6917" width="1.7109375" style="180" customWidth="1"/>
    <col min="6918" max="6918" width="12.7109375" style="180" customWidth="1"/>
    <col min="6919" max="6919" width="1.7109375" style="180" customWidth="1"/>
    <col min="6920" max="6920" width="12.7109375" style="180" customWidth="1"/>
    <col min="6921" max="6921" width="1.7109375" style="180" customWidth="1"/>
    <col min="6922" max="6922" width="9.85546875" style="180" bestFit="1" customWidth="1"/>
    <col min="6923" max="6923" width="1.7109375" style="180" customWidth="1"/>
    <col min="6924" max="6924" width="9.85546875" style="180" bestFit="1" customWidth="1"/>
    <col min="6925" max="6925" width="1.7109375" style="180" customWidth="1"/>
    <col min="6926" max="6926" width="9.85546875" style="180" bestFit="1" customWidth="1"/>
    <col min="6927" max="6927" width="1.7109375" style="180" customWidth="1"/>
    <col min="6928" max="6928" width="9.85546875" style="180" bestFit="1" customWidth="1"/>
    <col min="6929" max="6929" width="1.7109375" style="180" customWidth="1"/>
    <col min="6930" max="6930" width="9.85546875" style="180" bestFit="1" customWidth="1"/>
    <col min="6931" max="6931" width="1.7109375" style="180" customWidth="1"/>
    <col min="6932" max="7168" width="9.140625" style="180"/>
    <col min="7169" max="7169" width="35.7109375" style="180" customWidth="1"/>
    <col min="7170" max="7170" width="12.7109375" style="180" customWidth="1"/>
    <col min="7171" max="7171" width="1.7109375" style="180" customWidth="1"/>
    <col min="7172" max="7172" width="12.7109375" style="180" customWidth="1"/>
    <col min="7173" max="7173" width="1.7109375" style="180" customWidth="1"/>
    <col min="7174" max="7174" width="12.7109375" style="180" customWidth="1"/>
    <col min="7175" max="7175" width="1.7109375" style="180" customWidth="1"/>
    <col min="7176" max="7176" width="12.7109375" style="180" customWidth="1"/>
    <col min="7177" max="7177" width="1.7109375" style="180" customWidth="1"/>
    <col min="7178" max="7178" width="9.85546875" style="180" bestFit="1" customWidth="1"/>
    <col min="7179" max="7179" width="1.7109375" style="180" customWidth="1"/>
    <col min="7180" max="7180" width="9.85546875" style="180" bestFit="1" customWidth="1"/>
    <col min="7181" max="7181" width="1.7109375" style="180" customWidth="1"/>
    <col min="7182" max="7182" width="9.85546875" style="180" bestFit="1" customWidth="1"/>
    <col min="7183" max="7183" width="1.7109375" style="180" customWidth="1"/>
    <col min="7184" max="7184" width="9.85546875" style="180" bestFit="1" customWidth="1"/>
    <col min="7185" max="7185" width="1.7109375" style="180" customWidth="1"/>
    <col min="7186" max="7186" width="9.85546875" style="180" bestFit="1" customWidth="1"/>
    <col min="7187" max="7187" width="1.7109375" style="180" customWidth="1"/>
    <col min="7188" max="7424" width="9.140625" style="180"/>
    <col min="7425" max="7425" width="35.7109375" style="180" customWidth="1"/>
    <col min="7426" max="7426" width="12.7109375" style="180" customWidth="1"/>
    <col min="7427" max="7427" width="1.7109375" style="180" customWidth="1"/>
    <col min="7428" max="7428" width="12.7109375" style="180" customWidth="1"/>
    <col min="7429" max="7429" width="1.7109375" style="180" customWidth="1"/>
    <col min="7430" max="7430" width="12.7109375" style="180" customWidth="1"/>
    <col min="7431" max="7431" width="1.7109375" style="180" customWidth="1"/>
    <col min="7432" max="7432" width="12.7109375" style="180" customWidth="1"/>
    <col min="7433" max="7433" width="1.7109375" style="180" customWidth="1"/>
    <col min="7434" max="7434" width="9.85546875" style="180" bestFit="1" customWidth="1"/>
    <col min="7435" max="7435" width="1.7109375" style="180" customWidth="1"/>
    <col min="7436" max="7436" width="9.85546875" style="180" bestFit="1" customWidth="1"/>
    <col min="7437" max="7437" width="1.7109375" style="180" customWidth="1"/>
    <col min="7438" max="7438" width="9.85546875" style="180" bestFit="1" customWidth="1"/>
    <col min="7439" max="7439" width="1.7109375" style="180" customWidth="1"/>
    <col min="7440" max="7440" width="9.85546875" style="180" bestFit="1" customWidth="1"/>
    <col min="7441" max="7441" width="1.7109375" style="180" customWidth="1"/>
    <col min="7442" max="7442" width="9.85546875" style="180" bestFit="1" customWidth="1"/>
    <col min="7443" max="7443" width="1.7109375" style="180" customWidth="1"/>
    <col min="7444" max="7680" width="9.140625" style="180"/>
    <col min="7681" max="7681" width="35.7109375" style="180" customWidth="1"/>
    <col min="7682" max="7682" width="12.7109375" style="180" customWidth="1"/>
    <col min="7683" max="7683" width="1.7109375" style="180" customWidth="1"/>
    <col min="7684" max="7684" width="12.7109375" style="180" customWidth="1"/>
    <col min="7685" max="7685" width="1.7109375" style="180" customWidth="1"/>
    <col min="7686" max="7686" width="12.7109375" style="180" customWidth="1"/>
    <col min="7687" max="7687" width="1.7109375" style="180" customWidth="1"/>
    <col min="7688" max="7688" width="12.7109375" style="180" customWidth="1"/>
    <col min="7689" max="7689" width="1.7109375" style="180" customWidth="1"/>
    <col min="7690" max="7690" width="9.85546875" style="180" bestFit="1" customWidth="1"/>
    <col min="7691" max="7691" width="1.7109375" style="180" customWidth="1"/>
    <col min="7692" max="7692" width="9.85546875" style="180" bestFit="1" customWidth="1"/>
    <col min="7693" max="7693" width="1.7109375" style="180" customWidth="1"/>
    <col min="7694" max="7694" width="9.85546875" style="180" bestFit="1" customWidth="1"/>
    <col min="7695" max="7695" width="1.7109375" style="180" customWidth="1"/>
    <col min="7696" max="7696" width="9.85546875" style="180" bestFit="1" customWidth="1"/>
    <col min="7697" max="7697" width="1.7109375" style="180" customWidth="1"/>
    <col min="7698" max="7698" width="9.85546875" style="180" bestFit="1" customWidth="1"/>
    <col min="7699" max="7699" width="1.7109375" style="180" customWidth="1"/>
    <col min="7700" max="7936" width="9.140625" style="180"/>
    <col min="7937" max="7937" width="35.7109375" style="180" customWidth="1"/>
    <col min="7938" max="7938" width="12.7109375" style="180" customWidth="1"/>
    <col min="7939" max="7939" width="1.7109375" style="180" customWidth="1"/>
    <col min="7940" max="7940" width="12.7109375" style="180" customWidth="1"/>
    <col min="7941" max="7941" width="1.7109375" style="180" customWidth="1"/>
    <col min="7942" max="7942" width="12.7109375" style="180" customWidth="1"/>
    <col min="7943" max="7943" width="1.7109375" style="180" customWidth="1"/>
    <col min="7944" max="7944" width="12.7109375" style="180" customWidth="1"/>
    <col min="7945" max="7945" width="1.7109375" style="180" customWidth="1"/>
    <col min="7946" max="7946" width="9.85546875" style="180" bestFit="1" customWidth="1"/>
    <col min="7947" max="7947" width="1.7109375" style="180" customWidth="1"/>
    <col min="7948" max="7948" width="9.85546875" style="180" bestFit="1" customWidth="1"/>
    <col min="7949" max="7949" width="1.7109375" style="180" customWidth="1"/>
    <col min="7950" max="7950" width="9.85546875" style="180" bestFit="1" customWidth="1"/>
    <col min="7951" max="7951" width="1.7109375" style="180" customWidth="1"/>
    <col min="7952" max="7952" width="9.85546875" style="180" bestFit="1" customWidth="1"/>
    <col min="7953" max="7953" width="1.7109375" style="180" customWidth="1"/>
    <col min="7954" max="7954" width="9.85546875" style="180" bestFit="1" customWidth="1"/>
    <col min="7955" max="7955" width="1.7109375" style="180" customWidth="1"/>
    <col min="7956" max="8192" width="9.140625" style="180"/>
    <col min="8193" max="8193" width="35.7109375" style="180" customWidth="1"/>
    <col min="8194" max="8194" width="12.7109375" style="180" customWidth="1"/>
    <col min="8195" max="8195" width="1.7109375" style="180" customWidth="1"/>
    <col min="8196" max="8196" width="12.7109375" style="180" customWidth="1"/>
    <col min="8197" max="8197" width="1.7109375" style="180" customWidth="1"/>
    <col min="8198" max="8198" width="12.7109375" style="180" customWidth="1"/>
    <col min="8199" max="8199" width="1.7109375" style="180" customWidth="1"/>
    <col min="8200" max="8200" width="12.7109375" style="180" customWidth="1"/>
    <col min="8201" max="8201" width="1.7109375" style="180" customWidth="1"/>
    <col min="8202" max="8202" width="9.85546875" style="180" bestFit="1" customWidth="1"/>
    <col min="8203" max="8203" width="1.7109375" style="180" customWidth="1"/>
    <col min="8204" max="8204" width="9.85546875" style="180" bestFit="1" customWidth="1"/>
    <col min="8205" max="8205" width="1.7109375" style="180" customWidth="1"/>
    <col min="8206" max="8206" width="9.85546875" style="180" bestFit="1" customWidth="1"/>
    <col min="8207" max="8207" width="1.7109375" style="180" customWidth="1"/>
    <col min="8208" max="8208" width="9.85546875" style="180" bestFit="1" customWidth="1"/>
    <col min="8209" max="8209" width="1.7109375" style="180" customWidth="1"/>
    <col min="8210" max="8210" width="9.85546875" style="180" bestFit="1" customWidth="1"/>
    <col min="8211" max="8211" width="1.7109375" style="180" customWidth="1"/>
    <col min="8212" max="8448" width="9.140625" style="180"/>
    <col min="8449" max="8449" width="35.7109375" style="180" customWidth="1"/>
    <col min="8450" max="8450" width="12.7109375" style="180" customWidth="1"/>
    <col min="8451" max="8451" width="1.7109375" style="180" customWidth="1"/>
    <col min="8452" max="8452" width="12.7109375" style="180" customWidth="1"/>
    <col min="8453" max="8453" width="1.7109375" style="180" customWidth="1"/>
    <col min="8454" max="8454" width="12.7109375" style="180" customWidth="1"/>
    <col min="8455" max="8455" width="1.7109375" style="180" customWidth="1"/>
    <col min="8456" max="8456" width="12.7109375" style="180" customWidth="1"/>
    <col min="8457" max="8457" width="1.7109375" style="180" customWidth="1"/>
    <col min="8458" max="8458" width="9.85546875" style="180" bestFit="1" customWidth="1"/>
    <col min="8459" max="8459" width="1.7109375" style="180" customWidth="1"/>
    <col min="8460" max="8460" width="9.85546875" style="180" bestFit="1" customWidth="1"/>
    <col min="8461" max="8461" width="1.7109375" style="180" customWidth="1"/>
    <col min="8462" max="8462" width="9.85546875" style="180" bestFit="1" customWidth="1"/>
    <col min="8463" max="8463" width="1.7109375" style="180" customWidth="1"/>
    <col min="8464" max="8464" width="9.85546875" style="180" bestFit="1" customWidth="1"/>
    <col min="8465" max="8465" width="1.7109375" style="180" customWidth="1"/>
    <col min="8466" max="8466" width="9.85546875" style="180" bestFit="1" customWidth="1"/>
    <col min="8467" max="8467" width="1.7109375" style="180" customWidth="1"/>
    <col min="8468" max="8704" width="9.140625" style="180"/>
    <col min="8705" max="8705" width="35.7109375" style="180" customWidth="1"/>
    <col min="8706" max="8706" width="12.7109375" style="180" customWidth="1"/>
    <col min="8707" max="8707" width="1.7109375" style="180" customWidth="1"/>
    <col min="8708" max="8708" width="12.7109375" style="180" customWidth="1"/>
    <col min="8709" max="8709" width="1.7109375" style="180" customWidth="1"/>
    <col min="8710" max="8710" width="12.7109375" style="180" customWidth="1"/>
    <col min="8711" max="8711" width="1.7109375" style="180" customWidth="1"/>
    <col min="8712" max="8712" width="12.7109375" style="180" customWidth="1"/>
    <col min="8713" max="8713" width="1.7109375" style="180" customWidth="1"/>
    <col min="8714" max="8714" width="9.85546875" style="180" bestFit="1" customWidth="1"/>
    <col min="8715" max="8715" width="1.7109375" style="180" customWidth="1"/>
    <col min="8716" max="8716" width="9.85546875" style="180" bestFit="1" customWidth="1"/>
    <col min="8717" max="8717" width="1.7109375" style="180" customWidth="1"/>
    <col min="8718" max="8718" width="9.85546875" style="180" bestFit="1" customWidth="1"/>
    <col min="8719" max="8719" width="1.7109375" style="180" customWidth="1"/>
    <col min="8720" max="8720" width="9.85546875" style="180" bestFit="1" customWidth="1"/>
    <col min="8721" max="8721" width="1.7109375" style="180" customWidth="1"/>
    <col min="8722" max="8722" width="9.85546875" style="180" bestFit="1" customWidth="1"/>
    <col min="8723" max="8723" width="1.7109375" style="180" customWidth="1"/>
    <col min="8724" max="8960" width="9.140625" style="180"/>
    <col min="8961" max="8961" width="35.7109375" style="180" customWidth="1"/>
    <col min="8962" max="8962" width="12.7109375" style="180" customWidth="1"/>
    <col min="8963" max="8963" width="1.7109375" style="180" customWidth="1"/>
    <col min="8964" max="8964" width="12.7109375" style="180" customWidth="1"/>
    <col min="8965" max="8965" width="1.7109375" style="180" customWidth="1"/>
    <col min="8966" max="8966" width="12.7109375" style="180" customWidth="1"/>
    <col min="8967" max="8967" width="1.7109375" style="180" customWidth="1"/>
    <col min="8968" max="8968" width="12.7109375" style="180" customWidth="1"/>
    <col min="8969" max="8969" width="1.7109375" style="180" customWidth="1"/>
    <col min="8970" max="8970" width="9.85546875" style="180" bestFit="1" customWidth="1"/>
    <col min="8971" max="8971" width="1.7109375" style="180" customWidth="1"/>
    <col min="8972" max="8972" width="9.85546875" style="180" bestFit="1" customWidth="1"/>
    <col min="8973" max="8973" width="1.7109375" style="180" customWidth="1"/>
    <col min="8974" max="8974" width="9.85546875" style="180" bestFit="1" customWidth="1"/>
    <col min="8975" max="8975" width="1.7109375" style="180" customWidth="1"/>
    <col min="8976" max="8976" width="9.85546875" style="180" bestFit="1" customWidth="1"/>
    <col min="8977" max="8977" width="1.7109375" style="180" customWidth="1"/>
    <col min="8978" max="8978" width="9.85546875" style="180" bestFit="1" customWidth="1"/>
    <col min="8979" max="8979" width="1.7109375" style="180" customWidth="1"/>
    <col min="8980" max="9216" width="9.140625" style="180"/>
    <col min="9217" max="9217" width="35.7109375" style="180" customWidth="1"/>
    <col min="9218" max="9218" width="12.7109375" style="180" customWidth="1"/>
    <col min="9219" max="9219" width="1.7109375" style="180" customWidth="1"/>
    <col min="9220" max="9220" width="12.7109375" style="180" customWidth="1"/>
    <col min="9221" max="9221" width="1.7109375" style="180" customWidth="1"/>
    <col min="9222" max="9222" width="12.7109375" style="180" customWidth="1"/>
    <col min="9223" max="9223" width="1.7109375" style="180" customWidth="1"/>
    <col min="9224" max="9224" width="12.7109375" style="180" customWidth="1"/>
    <col min="9225" max="9225" width="1.7109375" style="180" customWidth="1"/>
    <col min="9226" max="9226" width="9.85546875" style="180" bestFit="1" customWidth="1"/>
    <col min="9227" max="9227" width="1.7109375" style="180" customWidth="1"/>
    <col min="9228" max="9228" width="9.85546875" style="180" bestFit="1" customWidth="1"/>
    <col min="9229" max="9229" width="1.7109375" style="180" customWidth="1"/>
    <col min="9230" max="9230" width="9.85546875" style="180" bestFit="1" customWidth="1"/>
    <col min="9231" max="9231" width="1.7109375" style="180" customWidth="1"/>
    <col min="9232" max="9232" width="9.85546875" style="180" bestFit="1" customWidth="1"/>
    <col min="9233" max="9233" width="1.7109375" style="180" customWidth="1"/>
    <col min="9234" max="9234" width="9.85546875" style="180" bestFit="1" customWidth="1"/>
    <col min="9235" max="9235" width="1.7109375" style="180" customWidth="1"/>
    <col min="9236" max="9472" width="9.140625" style="180"/>
    <col min="9473" max="9473" width="35.7109375" style="180" customWidth="1"/>
    <col min="9474" max="9474" width="12.7109375" style="180" customWidth="1"/>
    <col min="9475" max="9475" width="1.7109375" style="180" customWidth="1"/>
    <col min="9476" max="9476" width="12.7109375" style="180" customWidth="1"/>
    <col min="9477" max="9477" width="1.7109375" style="180" customWidth="1"/>
    <col min="9478" max="9478" width="12.7109375" style="180" customWidth="1"/>
    <col min="9479" max="9479" width="1.7109375" style="180" customWidth="1"/>
    <col min="9480" max="9480" width="12.7109375" style="180" customWidth="1"/>
    <col min="9481" max="9481" width="1.7109375" style="180" customWidth="1"/>
    <col min="9482" max="9482" width="9.85546875" style="180" bestFit="1" customWidth="1"/>
    <col min="9483" max="9483" width="1.7109375" style="180" customWidth="1"/>
    <col min="9484" max="9484" width="9.85546875" style="180" bestFit="1" customWidth="1"/>
    <col min="9485" max="9485" width="1.7109375" style="180" customWidth="1"/>
    <col min="9486" max="9486" width="9.85546875" style="180" bestFit="1" customWidth="1"/>
    <col min="9487" max="9487" width="1.7109375" style="180" customWidth="1"/>
    <col min="9488" max="9488" width="9.85546875" style="180" bestFit="1" customWidth="1"/>
    <col min="9489" max="9489" width="1.7109375" style="180" customWidth="1"/>
    <col min="9490" max="9490" width="9.85546875" style="180" bestFit="1" customWidth="1"/>
    <col min="9491" max="9491" width="1.7109375" style="180" customWidth="1"/>
    <col min="9492" max="9728" width="9.140625" style="180"/>
    <col min="9729" max="9729" width="35.7109375" style="180" customWidth="1"/>
    <col min="9730" max="9730" width="12.7109375" style="180" customWidth="1"/>
    <col min="9731" max="9731" width="1.7109375" style="180" customWidth="1"/>
    <col min="9732" max="9732" width="12.7109375" style="180" customWidth="1"/>
    <col min="9733" max="9733" width="1.7109375" style="180" customWidth="1"/>
    <col min="9734" max="9734" width="12.7109375" style="180" customWidth="1"/>
    <col min="9735" max="9735" width="1.7109375" style="180" customWidth="1"/>
    <col min="9736" max="9736" width="12.7109375" style="180" customWidth="1"/>
    <col min="9737" max="9737" width="1.7109375" style="180" customWidth="1"/>
    <col min="9738" max="9738" width="9.85546875" style="180" bestFit="1" customWidth="1"/>
    <col min="9739" max="9739" width="1.7109375" style="180" customWidth="1"/>
    <col min="9740" max="9740" width="9.85546875" style="180" bestFit="1" customWidth="1"/>
    <col min="9741" max="9741" width="1.7109375" style="180" customWidth="1"/>
    <col min="9742" max="9742" width="9.85546875" style="180" bestFit="1" customWidth="1"/>
    <col min="9743" max="9743" width="1.7109375" style="180" customWidth="1"/>
    <col min="9744" max="9744" width="9.85546875" style="180" bestFit="1" customWidth="1"/>
    <col min="9745" max="9745" width="1.7109375" style="180" customWidth="1"/>
    <col min="9746" max="9746" width="9.85546875" style="180" bestFit="1" customWidth="1"/>
    <col min="9747" max="9747" width="1.7109375" style="180" customWidth="1"/>
    <col min="9748" max="9984" width="9.140625" style="180"/>
    <col min="9985" max="9985" width="35.7109375" style="180" customWidth="1"/>
    <col min="9986" max="9986" width="12.7109375" style="180" customWidth="1"/>
    <col min="9987" max="9987" width="1.7109375" style="180" customWidth="1"/>
    <col min="9988" max="9988" width="12.7109375" style="180" customWidth="1"/>
    <col min="9989" max="9989" width="1.7109375" style="180" customWidth="1"/>
    <col min="9990" max="9990" width="12.7109375" style="180" customWidth="1"/>
    <col min="9991" max="9991" width="1.7109375" style="180" customWidth="1"/>
    <col min="9992" max="9992" width="12.7109375" style="180" customWidth="1"/>
    <col min="9993" max="9993" width="1.7109375" style="180" customWidth="1"/>
    <col min="9994" max="9994" width="9.85546875" style="180" bestFit="1" customWidth="1"/>
    <col min="9995" max="9995" width="1.7109375" style="180" customWidth="1"/>
    <col min="9996" max="9996" width="9.85546875" style="180" bestFit="1" customWidth="1"/>
    <col min="9997" max="9997" width="1.7109375" style="180" customWidth="1"/>
    <col min="9998" max="9998" width="9.85546875" style="180" bestFit="1" customWidth="1"/>
    <col min="9999" max="9999" width="1.7109375" style="180" customWidth="1"/>
    <col min="10000" max="10000" width="9.85546875" style="180" bestFit="1" customWidth="1"/>
    <col min="10001" max="10001" width="1.7109375" style="180" customWidth="1"/>
    <col min="10002" max="10002" width="9.85546875" style="180" bestFit="1" customWidth="1"/>
    <col min="10003" max="10003" width="1.7109375" style="180" customWidth="1"/>
    <col min="10004" max="10240" width="9.140625" style="180"/>
    <col min="10241" max="10241" width="35.7109375" style="180" customWidth="1"/>
    <col min="10242" max="10242" width="12.7109375" style="180" customWidth="1"/>
    <col min="10243" max="10243" width="1.7109375" style="180" customWidth="1"/>
    <col min="10244" max="10244" width="12.7109375" style="180" customWidth="1"/>
    <col min="10245" max="10245" width="1.7109375" style="180" customWidth="1"/>
    <col min="10246" max="10246" width="12.7109375" style="180" customWidth="1"/>
    <col min="10247" max="10247" width="1.7109375" style="180" customWidth="1"/>
    <col min="10248" max="10248" width="12.7109375" style="180" customWidth="1"/>
    <col min="10249" max="10249" width="1.7109375" style="180" customWidth="1"/>
    <col min="10250" max="10250" width="9.85546875" style="180" bestFit="1" customWidth="1"/>
    <col min="10251" max="10251" width="1.7109375" style="180" customWidth="1"/>
    <col min="10252" max="10252" width="9.85546875" style="180" bestFit="1" customWidth="1"/>
    <col min="10253" max="10253" width="1.7109375" style="180" customWidth="1"/>
    <col min="10254" max="10254" width="9.85546875" style="180" bestFit="1" customWidth="1"/>
    <col min="10255" max="10255" width="1.7109375" style="180" customWidth="1"/>
    <col min="10256" max="10256" width="9.85546875" style="180" bestFit="1" customWidth="1"/>
    <col min="10257" max="10257" width="1.7109375" style="180" customWidth="1"/>
    <col min="10258" max="10258" width="9.85546875" style="180" bestFit="1" customWidth="1"/>
    <col min="10259" max="10259" width="1.7109375" style="180" customWidth="1"/>
    <col min="10260" max="10496" width="9.140625" style="180"/>
    <col min="10497" max="10497" width="35.7109375" style="180" customWidth="1"/>
    <col min="10498" max="10498" width="12.7109375" style="180" customWidth="1"/>
    <col min="10499" max="10499" width="1.7109375" style="180" customWidth="1"/>
    <col min="10500" max="10500" width="12.7109375" style="180" customWidth="1"/>
    <col min="10501" max="10501" width="1.7109375" style="180" customWidth="1"/>
    <col min="10502" max="10502" width="12.7109375" style="180" customWidth="1"/>
    <col min="10503" max="10503" width="1.7109375" style="180" customWidth="1"/>
    <col min="10504" max="10504" width="12.7109375" style="180" customWidth="1"/>
    <col min="10505" max="10505" width="1.7109375" style="180" customWidth="1"/>
    <col min="10506" max="10506" width="9.85546875" style="180" bestFit="1" customWidth="1"/>
    <col min="10507" max="10507" width="1.7109375" style="180" customWidth="1"/>
    <col min="10508" max="10508" width="9.85546875" style="180" bestFit="1" customWidth="1"/>
    <col min="10509" max="10509" width="1.7109375" style="180" customWidth="1"/>
    <col min="10510" max="10510" width="9.85546875" style="180" bestFit="1" customWidth="1"/>
    <col min="10511" max="10511" width="1.7109375" style="180" customWidth="1"/>
    <col min="10512" max="10512" width="9.85546875" style="180" bestFit="1" customWidth="1"/>
    <col min="10513" max="10513" width="1.7109375" style="180" customWidth="1"/>
    <col min="10514" max="10514" width="9.85546875" style="180" bestFit="1" customWidth="1"/>
    <col min="10515" max="10515" width="1.7109375" style="180" customWidth="1"/>
    <col min="10516" max="10752" width="9.140625" style="180"/>
    <col min="10753" max="10753" width="35.7109375" style="180" customWidth="1"/>
    <col min="10754" max="10754" width="12.7109375" style="180" customWidth="1"/>
    <col min="10755" max="10755" width="1.7109375" style="180" customWidth="1"/>
    <col min="10756" max="10756" width="12.7109375" style="180" customWidth="1"/>
    <col min="10757" max="10757" width="1.7109375" style="180" customWidth="1"/>
    <col min="10758" max="10758" width="12.7109375" style="180" customWidth="1"/>
    <col min="10759" max="10759" width="1.7109375" style="180" customWidth="1"/>
    <col min="10760" max="10760" width="12.7109375" style="180" customWidth="1"/>
    <col min="10761" max="10761" width="1.7109375" style="180" customWidth="1"/>
    <col min="10762" max="10762" width="9.85546875" style="180" bestFit="1" customWidth="1"/>
    <col min="10763" max="10763" width="1.7109375" style="180" customWidth="1"/>
    <col min="10764" max="10764" width="9.85546875" style="180" bestFit="1" customWidth="1"/>
    <col min="10765" max="10765" width="1.7109375" style="180" customWidth="1"/>
    <col min="10766" max="10766" width="9.85546875" style="180" bestFit="1" customWidth="1"/>
    <col min="10767" max="10767" width="1.7109375" style="180" customWidth="1"/>
    <col min="10768" max="10768" width="9.85546875" style="180" bestFit="1" customWidth="1"/>
    <col min="10769" max="10769" width="1.7109375" style="180" customWidth="1"/>
    <col min="10770" max="10770" width="9.85546875" style="180" bestFit="1" customWidth="1"/>
    <col min="10771" max="10771" width="1.7109375" style="180" customWidth="1"/>
    <col min="10772" max="11008" width="9.140625" style="180"/>
    <col min="11009" max="11009" width="35.7109375" style="180" customWidth="1"/>
    <col min="11010" max="11010" width="12.7109375" style="180" customWidth="1"/>
    <col min="11011" max="11011" width="1.7109375" style="180" customWidth="1"/>
    <col min="11012" max="11012" width="12.7109375" style="180" customWidth="1"/>
    <col min="11013" max="11013" width="1.7109375" style="180" customWidth="1"/>
    <col min="11014" max="11014" width="12.7109375" style="180" customWidth="1"/>
    <col min="11015" max="11015" width="1.7109375" style="180" customWidth="1"/>
    <col min="11016" max="11016" width="12.7109375" style="180" customWidth="1"/>
    <col min="11017" max="11017" width="1.7109375" style="180" customWidth="1"/>
    <col min="11018" max="11018" width="9.85546875" style="180" bestFit="1" customWidth="1"/>
    <col min="11019" max="11019" width="1.7109375" style="180" customWidth="1"/>
    <col min="11020" max="11020" width="9.85546875" style="180" bestFit="1" customWidth="1"/>
    <col min="11021" max="11021" width="1.7109375" style="180" customWidth="1"/>
    <col min="11022" max="11022" width="9.85546875" style="180" bestFit="1" customWidth="1"/>
    <col min="11023" max="11023" width="1.7109375" style="180" customWidth="1"/>
    <col min="11024" max="11024" width="9.85546875" style="180" bestFit="1" customWidth="1"/>
    <col min="11025" max="11025" width="1.7109375" style="180" customWidth="1"/>
    <col min="11026" max="11026" width="9.85546875" style="180" bestFit="1" customWidth="1"/>
    <col min="11027" max="11027" width="1.7109375" style="180" customWidth="1"/>
    <col min="11028" max="11264" width="9.140625" style="180"/>
    <col min="11265" max="11265" width="35.7109375" style="180" customWidth="1"/>
    <col min="11266" max="11266" width="12.7109375" style="180" customWidth="1"/>
    <col min="11267" max="11267" width="1.7109375" style="180" customWidth="1"/>
    <col min="11268" max="11268" width="12.7109375" style="180" customWidth="1"/>
    <col min="11269" max="11269" width="1.7109375" style="180" customWidth="1"/>
    <col min="11270" max="11270" width="12.7109375" style="180" customWidth="1"/>
    <col min="11271" max="11271" width="1.7109375" style="180" customWidth="1"/>
    <col min="11272" max="11272" width="12.7109375" style="180" customWidth="1"/>
    <col min="11273" max="11273" width="1.7109375" style="180" customWidth="1"/>
    <col min="11274" max="11274" width="9.85546875" style="180" bestFit="1" customWidth="1"/>
    <col min="11275" max="11275" width="1.7109375" style="180" customWidth="1"/>
    <col min="11276" max="11276" width="9.85546875" style="180" bestFit="1" customWidth="1"/>
    <col min="11277" max="11277" width="1.7109375" style="180" customWidth="1"/>
    <col min="11278" max="11278" width="9.85546875" style="180" bestFit="1" customWidth="1"/>
    <col min="11279" max="11279" width="1.7109375" style="180" customWidth="1"/>
    <col min="11280" max="11280" width="9.85546875" style="180" bestFit="1" customWidth="1"/>
    <col min="11281" max="11281" width="1.7109375" style="180" customWidth="1"/>
    <col min="11282" max="11282" width="9.85546875" style="180" bestFit="1" customWidth="1"/>
    <col min="11283" max="11283" width="1.7109375" style="180" customWidth="1"/>
    <col min="11284" max="11520" width="9.140625" style="180"/>
    <col min="11521" max="11521" width="35.7109375" style="180" customWidth="1"/>
    <col min="11522" max="11522" width="12.7109375" style="180" customWidth="1"/>
    <col min="11523" max="11523" width="1.7109375" style="180" customWidth="1"/>
    <col min="11524" max="11524" width="12.7109375" style="180" customWidth="1"/>
    <col min="11525" max="11525" width="1.7109375" style="180" customWidth="1"/>
    <col min="11526" max="11526" width="12.7109375" style="180" customWidth="1"/>
    <col min="11527" max="11527" width="1.7109375" style="180" customWidth="1"/>
    <col min="11528" max="11528" width="12.7109375" style="180" customWidth="1"/>
    <col min="11529" max="11529" width="1.7109375" style="180" customWidth="1"/>
    <col min="11530" max="11530" width="9.85546875" style="180" bestFit="1" customWidth="1"/>
    <col min="11531" max="11531" width="1.7109375" style="180" customWidth="1"/>
    <col min="11532" max="11532" width="9.85546875" style="180" bestFit="1" customWidth="1"/>
    <col min="11533" max="11533" width="1.7109375" style="180" customWidth="1"/>
    <col min="11534" max="11534" width="9.85546875" style="180" bestFit="1" customWidth="1"/>
    <col min="11535" max="11535" width="1.7109375" style="180" customWidth="1"/>
    <col min="11536" max="11536" width="9.85546875" style="180" bestFit="1" customWidth="1"/>
    <col min="11537" max="11537" width="1.7109375" style="180" customWidth="1"/>
    <col min="11538" max="11538" width="9.85546875" style="180" bestFit="1" customWidth="1"/>
    <col min="11539" max="11539" width="1.7109375" style="180" customWidth="1"/>
    <col min="11540" max="11776" width="9.140625" style="180"/>
    <col min="11777" max="11777" width="35.7109375" style="180" customWidth="1"/>
    <col min="11778" max="11778" width="12.7109375" style="180" customWidth="1"/>
    <col min="11779" max="11779" width="1.7109375" style="180" customWidth="1"/>
    <col min="11780" max="11780" width="12.7109375" style="180" customWidth="1"/>
    <col min="11781" max="11781" width="1.7109375" style="180" customWidth="1"/>
    <col min="11782" max="11782" width="12.7109375" style="180" customWidth="1"/>
    <col min="11783" max="11783" width="1.7109375" style="180" customWidth="1"/>
    <col min="11784" max="11784" width="12.7109375" style="180" customWidth="1"/>
    <col min="11785" max="11785" width="1.7109375" style="180" customWidth="1"/>
    <col min="11786" max="11786" width="9.85546875" style="180" bestFit="1" customWidth="1"/>
    <col min="11787" max="11787" width="1.7109375" style="180" customWidth="1"/>
    <col min="11788" max="11788" width="9.85546875" style="180" bestFit="1" customWidth="1"/>
    <col min="11789" max="11789" width="1.7109375" style="180" customWidth="1"/>
    <col min="11790" max="11790" width="9.85546875" style="180" bestFit="1" customWidth="1"/>
    <col min="11791" max="11791" width="1.7109375" style="180" customWidth="1"/>
    <col min="11792" max="11792" width="9.85546875" style="180" bestFit="1" customWidth="1"/>
    <col min="11793" max="11793" width="1.7109375" style="180" customWidth="1"/>
    <col min="11794" max="11794" width="9.85546875" style="180" bestFit="1" customWidth="1"/>
    <col min="11795" max="11795" width="1.7109375" style="180" customWidth="1"/>
    <col min="11796" max="12032" width="9.140625" style="180"/>
    <col min="12033" max="12033" width="35.7109375" style="180" customWidth="1"/>
    <col min="12034" max="12034" width="12.7109375" style="180" customWidth="1"/>
    <col min="12035" max="12035" width="1.7109375" style="180" customWidth="1"/>
    <col min="12036" max="12036" width="12.7109375" style="180" customWidth="1"/>
    <col min="12037" max="12037" width="1.7109375" style="180" customWidth="1"/>
    <col min="12038" max="12038" width="12.7109375" style="180" customWidth="1"/>
    <col min="12039" max="12039" width="1.7109375" style="180" customWidth="1"/>
    <col min="12040" max="12040" width="12.7109375" style="180" customWidth="1"/>
    <col min="12041" max="12041" width="1.7109375" style="180" customWidth="1"/>
    <col min="12042" max="12042" width="9.85546875" style="180" bestFit="1" customWidth="1"/>
    <col min="12043" max="12043" width="1.7109375" style="180" customWidth="1"/>
    <col min="12044" max="12044" width="9.85546875" style="180" bestFit="1" customWidth="1"/>
    <col min="12045" max="12045" width="1.7109375" style="180" customWidth="1"/>
    <col min="12046" max="12046" width="9.85546875" style="180" bestFit="1" customWidth="1"/>
    <col min="12047" max="12047" width="1.7109375" style="180" customWidth="1"/>
    <col min="12048" max="12048" width="9.85546875" style="180" bestFit="1" customWidth="1"/>
    <col min="12049" max="12049" width="1.7109375" style="180" customWidth="1"/>
    <col min="12050" max="12050" width="9.85546875" style="180" bestFit="1" customWidth="1"/>
    <col min="12051" max="12051" width="1.7109375" style="180" customWidth="1"/>
    <col min="12052" max="12288" width="9.140625" style="180"/>
    <col min="12289" max="12289" width="35.7109375" style="180" customWidth="1"/>
    <col min="12290" max="12290" width="12.7109375" style="180" customWidth="1"/>
    <col min="12291" max="12291" width="1.7109375" style="180" customWidth="1"/>
    <col min="12292" max="12292" width="12.7109375" style="180" customWidth="1"/>
    <col min="12293" max="12293" width="1.7109375" style="180" customWidth="1"/>
    <col min="12294" max="12294" width="12.7109375" style="180" customWidth="1"/>
    <col min="12295" max="12295" width="1.7109375" style="180" customWidth="1"/>
    <col min="12296" max="12296" width="12.7109375" style="180" customWidth="1"/>
    <col min="12297" max="12297" width="1.7109375" style="180" customWidth="1"/>
    <col min="12298" max="12298" width="9.85546875" style="180" bestFit="1" customWidth="1"/>
    <col min="12299" max="12299" width="1.7109375" style="180" customWidth="1"/>
    <col min="12300" max="12300" width="9.85546875" style="180" bestFit="1" customWidth="1"/>
    <col min="12301" max="12301" width="1.7109375" style="180" customWidth="1"/>
    <col min="12302" max="12302" width="9.85546875" style="180" bestFit="1" customWidth="1"/>
    <col min="12303" max="12303" width="1.7109375" style="180" customWidth="1"/>
    <col min="12304" max="12304" width="9.85546875" style="180" bestFit="1" customWidth="1"/>
    <col min="12305" max="12305" width="1.7109375" style="180" customWidth="1"/>
    <col min="12306" max="12306" width="9.85546875" style="180" bestFit="1" customWidth="1"/>
    <col min="12307" max="12307" width="1.7109375" style="180" customWidth="1"/>
    <col min="12308" max="12544" width="9.140625" style="180"/>
    <col min="12545" max="12545" width="35.7109375" style="180" customWidth="1"/>
    <col min="12546" max="12546" width="12.7109375" style="180" customWidth="1"/>
    <col min="12547" max="12547" width="1.7109375" style="180" customWidth="1"/>
    <col min="12548" max="12548" width="12.7109375" style="180" customWidth="1"/>
    <col min="12549" max="12549" width="1.7109375" style="180" customWidth="1"/>
    <col min="12550" max="12550" width="12.7109375" style="180" customWidth="1"/>
    <col min="12551" max="12551" width="1.7109375" style="180" customWidth="1"/>
    <col min="12552" max="12552" width="12.7109375" style="180" customWidth="1"/>
    <col min="12553" max="12553" width="1.7109375" style="180" customWidth="1"/>
    <col min="12554" max="12554" width="9.85546875" style="180" bestFit="1" customWidth="1"/>
    <col min="12555" max="12555" width="1.7109375" style="180" customWidth="1"/>
    <col min="12556" max="12556" width="9.85546875" style="180" bestFit="1" customWidth="1"/>
    <col min="12557" max="12557" width="1.7109375" style="180" customWidth="1"/>
    <col min="12558" max="12558" width="9.85546875" style="180" bestFit="1" customWidth="1"/>
    <col min="12559" max="12559" width="1.7109375" style="180" customWidth="1"/>
    <col min="12560" max="12560" width="9.85546875" style="180" bestFit="1" customWidth="1"/>
    <col min="12561" max="12561" width="1.7109375" style="180" customWidth="1"/>
    <col min="12562" max="12562" width="9.85546875" style="180" bestFit="1" customWidth="1"/>
    <col min="12563" max="12563" width="1.7109375" style="180" customWidth="1"/>
    <col min="12564" max="12800" width="9.140625" style="180"/>
    <col min="12801" max="12801" width="35.7109375" style="180" customWidth="1"/>
    <col min="12802" max="12802" width="12.7109375" style="180" customWidth="1"/>
    <col min="12803" max="12803" width="1.7109375" style="180" customWidth="1"/>
    <col min="12804" max="12804" width="12.7109375" style="180" customWidth="1"/>
    <col min="12805" max="12805" width="1.7109375" style="180" customWidth="1"/>
    <col min="12806" max="12806" width="12.7109375" style="180" customWidth="1"/>
    <col min="12807" max="12807" width="1.7109375" style="180" customWidth="1"/>
    <col min="12808" max="12808" width="12.7109375" style="180" customWidth="1"/>
    <col min="12809" max="12809" width="1.7109375" style="180" customWidth="1"/>
    <col min="12810" max="12810" width="9.85546875" style="180" bestFit="1" customWidth="1"/>
    <col min="12811" max="12811" width="1.7109375" style="180" customWidth="1"/>
    <col min="12812" max="12812" width="9.85546875" style="180" bestFit="1" customWidth="1"/>
    <col min="12813" max="12813" width="1.7109375" style="180" customWidth="1"/>
    <col min="12814" max="12814" width="9.85546875" style="180" bestFit="1" customWidth="1"/>
    <col min="12815" max="12815" width="1.7109375" style="180" customWidth="1"/>
    <col min="12816" max="12816" width="9.85546875" style="180" bestFit="1" customWidth="1"/>
    <col min="12817" max="12817" width="1.7109375" style="180" customWidth="1"/>
    <col min="12818" max="12818" width="9.85546875" style="180" bestFit="1" customWidth="1"/>
    <col min="12819" max="12819" width="1.7109375" style="180" customWidth="1"/>
    <col min="12820" max="13056" width="9.140625" style="180"/>
    <col min="13057" max="13057" width="35.7109375" style="180" customWidth="1"/>
    <col min="13058" max="13058" width="12.7109375" style="180" customWidth="1"/>
    <col min="13059" max="13059" width="1.7109375" style="180" customWidth="1"/>
    <col min="13060" max="13060" width="12.7109375" style="180" customWidth="1"/>
    <col min="13061" max="13061" width="1.7109375" style="180" customWidth="1"/>
    <col min="13062" max="13062" width="12.7109375" style="180" customWidth="1"/>
    <col min="13063" max="13063" width="1.7109375" style="180" customWidth="1"/>
    <col min="13064" max="13064" width="12.7109375" style="180" customWidth="1"/>
    <col min="13065" max="13065" width="1.7109375" style="180" customWidth="1"/>
    <col min="13066" max="13066" width="9.85546875" style="180" bestFit="1" customWidth="1"/>
    <col min="13067" max="13067" width="1.7109375" style="180" customWidth="1"/>
    <col min="13068" max="13068" width="9.85546875" style="180" bestFit="1" customWidth="1"/>
    <col min="13069" max="13069" width="1.7109375" style="180" customWidth="1"/>
    <col min="13070" max="13070" width="9.85546875" style="180" bestFit="1" customWidth="1"/>
    <col min="13071" max="13071" width="1.7109375" style="180" customWidth="1"/>
    <col min="13072" max="13072" width="9.85546875" style="180" bestFit="1" customWidth="1"/>
    <col min="13073" max="13073" width="1.7109375" style="180" customWidth="1"/>
    <col min="13074" max="13074" width="9.85546875" style="180" bestFit="1" customWidth="1"/>
    <col min="13075" max="13075" width="1.7109375" style="180" customWidth="1"/>
    <col min="13076" max="13312" width="9.140625" style="180"/>
    <col min="13313" max="13313" width="35.7109375" style="180" customWidth="1"/>
    <col min="13314" max="13314" width="12.7109375" style="180" customWidth="1"/>
    <col min="13315" max="13315" width="1.7109375" style="180" customWidth="1"/>
    <col min="13316" max="13316" width="12.7109375" style="180" customWidth="1"/>
    <col min="13317" max="13317" width="1.7109375" style="180" customWidth="1"/>
    <col min="13318" max="13318" width="12.7109375" style="180" customWidth="1"/>
    <col min="13319" max="13319" width="1.7109375" style="180" customWidth="1"/>
    <col min="13320" max="13320" width="12.7109375" style="180" customWidth="1"/>
    <col min="13321" max="13321" width="1.7109375" style="180" customWidth="1"/>
    <col min="13322" max="13322" width="9.85546875" style="180" bestFit="1" customWidth="1"/>
    <col min="13323" max="13323" width="1.7109375" style="180" customWidth="1"/>
    <col min="13324" max="13324" width="9.85546875" style="180" bestFit="1" customWidth="1"/>
    <col min="13325" max="13325" width="1.7109375" style="180" customWidth="1"/>
    <col min="13326" max="13326" width="9.85546875" style="180" bestFit="1" customWidth="1"/>
    <col min="13327" max="13327" width="1.7109375" style="180" customWidth="1"/>
    <col min="13328" max="13328" width="9.85546875" style="180" bestFit="1" customWidth="1"/>
    <col min="13329" max="13329" width="1.7109375" style="180" customWidth="1"/>
    <col min="13330" max="13330" width="9.85546875" style="180" bestFit="1" customWidth="1"/>
    <col min="13331" max="13331" width="1.7109375" style="180" customWidth="1"/>
    <col min="13332" max="13568" width="9.140625" style="180"/>
    <col min="13569" max="13569" width="35.7109375" style="180" customWidth="1"/>
    <col min="13570" max="13570" width="12.7109375" style="180" customWidth="1"/>
    <col min="13571" max="13571" width="1.7109375" style="180" customWidth="1"/>
    <col min="13572" max="13572" width="12.7109375" style="180" customWidth="1"/>
    <col min="13573" max="13573" width="1.7109375" style="180" customWidth="1"/>
    <col min="13574" max="13574" width="12.7109375" style="180" customWidth="1"/>
    <col min="13575" max="13575" width="1.7109375" style="180" customWidth="1"/>
    <col min="13576" max="13576" width="12.7109375" style="180" customWidth="1"/>
    <col min="13577" max="13577" width="1.7109375" style="180" customWidth="1"/>
    <col min="13578" max="13578" width="9.85546875" style="180" bestFit="1" customWidth="1"/>
    <col min="13579" max="13579" width="1.7109375" style="180" customWidth="1"/>
    <col min="13580" max="13580" width="9.85546875" style="180" bestFit="1" customWidth="1"/>
    <col min="13581" max="13581" width="1.7109375" style="180" customWidth="1"/>
    <col min="13582" max="13582" width="9.85546875" style="180" bestFit="1" customWidth="1"/>
    <col min="13583" max="13583" width="1.7109375" style="180" customWidth="1"/>
    <col min="13584" max="13584" width="9.85546875" style="180" bestFit="1" customWidth="1"/>
    <col min="13585" max="13585" width="1.7109375" style="180" customWidth="1"/>
    <col min="13586" max="13586" width="9.85546875" style="180" bestFit="1" customWidth="1"/>
    <col min="13587" max="13587" width="1.7109375" style="180" customWidth="1"/>
    <col min="13588" max="13824" width="9.140625" style="180"/>
    <col min="13825" max="13825" width="35.7109375" style="180" customWidth="1"/>
    <col min="13826" max="13826" width="12.7109375" style="180" customWidth="1"/>
    <col min="13827" max="13827" width="1.7109375" style="180" customWidth="1"/>
    <col min="13828" max="13828" width="12.7109375" style="180" customWidth="1"/>
    <col min="13829" max="13829" width="1.7109375" style="180" customWidth="1"/>
    <col min="13830" max="13830" width="12.7109375" style="180" customWidth="1"/>
    <col min="13831" max="13831" width="1.7109375" style="180" customWidth="1"/>
    <col min="13832" max="13832" width="12.7109375" style="180" customWidth="1"/>
    <col min="13833" max="13833" width="1.7109375" style="180" customWidth="1"/>
    <col min="13834" max="13834" width="9.85546875" style="180" bestFit="1" customWidth="1"/>
    <col min="13835" max="13835" width="1.7109375" style="180" customWidth="1"/>
    <col min="13836" max="13836" width="9.85546875" style="180" bestFit="1" customWidth="1"/>
    <col min="13837" max="13837" width="1.7109375" style="180" customWidth="1"/>
    <col min="13838" max="13838" width="9.85546875" style="180" bestFit="1" customWidth="1"/>
    <col min="13839" max="13839" width="1.7109375" style="180" customWidth="1"/>
    <col min="13840" max="13840" width="9.85546875" style="180" bestFit="1" customWidth="1"/>
    <col min="13841" max="13841" width="1.7109375" style="180" customWidth="1"/>
    <col min="13842" max="13842" width="9.85546875" style="180" bestFit="1" customWidth="1"/>
    <col min="13843" max="13843" width="1.7109375" style="180" customWidth="1"/>
    <col min="13844" max="14080" width="9.140625" style="180"/>
    <col min="14081" max="14081" width="35.7109375" style="180" customWidth="1"/>
    <col min="14082" max="14082" width="12.7109375" style="180" customWidth="1"/>
    <col min="14083" max="14083" width="1.7109375" style="180" customWidth="1"/>
    <col min="14084" max="14084" width="12.7109375" style="180" customWidth="1"/>
    <col min="14085" max="14085" width="1.7109375" style="180" customWidth="1"/>
    <col min="14086" max="14086" width="12.7109375" style="180" customWidth="1"/>
    <col min="14087" max="14087" width="1.7109375" style="180" customWidth="1"/>
    <col min="14088" max="14088" width="12.7109375" style="180" customWidth="1"/>
    <col min="14089" max="14089" width="1.7109375" style="180" customWidth="1"/>
    <col min="14090" max="14090" width="9.85546875" style="180" bestFit="1" customWidth="1"/>
    <col min="14091" max="14091" width="1.7109375" style="180" customWidth="1"/>
    <col min="14092" max="14092" width="9.85546875" style="180" bestFit="1" customWidth="1"/>
    <col min="14093" max="14093" width="1.7109375" style="180" customWidth="1"/>
    <col min="14094" max="14094" width="9.85546875" style="180" bestFit="1" customWidth="1"/>
    <col min="14095" max="14095" width="1.7109375" style="180" customWidth="1"/>
    <col min="14096" max="14096" width="9.85546875" style="180" bestFit="1" customWidth="1"/>
    <col min="14097" max="14097" width="1.7109375" style="180" customWidth="1"/>
    <col min="14098" max="14098" width="9.85546875" style="180" bestFit="1" customWidth="1"/>
    <col min="14099" max="14099" width="1.7109375" style="180" customWidth="1"/>
    <col min="14100" max="14336" width="9.140625" style="180"/>
    <col min="14337" max="14337" width="35.7109375" style="180" customWidth="1"/>
    <col min="14338" max="14338" width="12.7109375" style="180" customWidth="1"/>
    <col min="14339" max="14339" width="1.7109375" style="180" customWidth="1"/>
    <col min="14340" max="14340" width="12.7109375" style="180" customWidth="1"/>
    <col min="14341" max="14341" width="1.7109375" style="180" customWidth="1"/>
    <col min="14342" max="14342" width="12.7109375" style="180" customWidth="1"/>
    <col min="14343" max="14343" width="1.7109375" style="180" customWidth="1"/>
    <col min="14344" max="14344" width="12.7109375" style="180" customWidth="1"/>
    <col min="14345" max="14345" width="1.7109375" style="180" customWidth="1"/>
    <col min="14346" max="14346" width="9.85546875" style="180" bestFit="1" customWidth="1"/>
    <col min="14347" max="14347" width="1.7109375" style="180" customWidth="1"/>
    <col min="14348" max="14348" width="9.85546875" style="180" bestFit="1" customWidth="1"/>
    <col min="14349" max="14349" width="1.7109375" style="180" customWidth="1"/>
    <col min="14350" max="14350" width="9.85546875" style="180" bestFit="1" customWidth="1"/>
    <col min="14351" max="14351" width="1.7109375" style="180" customWidth="1"/>
    <col min="14352" max="14352" width="9.85546875" style="180" bestFit="1" customWidth="1"/>
    <col min="14353" max="14353" width="1.7109375" style="180" customWidth="1"/>
    <col min="14354" max="14354" width="9.85546875" style="180" bestFit="1" customWidth="1"/>
    <col min="14355" max="14355" width="1.7109375" style="180" customWidth="1"/>
    <col min="14356" max="14592" width="9.140625" style="180"/>
    <col min="14593" max="14593" width="35.7109375" style="180" customWidth="1"/>
    <col min="14594" max="14594" width="12.7109375" style="180" customWidth="1"/>
    <col min="14595" max="14595" width="1.7109375" style="180" customWidth="1"/>
    <col min="14596" max="14596" width="12.7109375" style="180" customWidth="1"/>
    <col min="14597" max="14597" width="1.7109375" style="180" customWidth="1"/>
    <col min="14598" max="14598" width="12.7109375" style="180" customWidth="1"/>
    <col min="14599" max="14599" width="1.7109375" style="180" customWidth="1"/>
    <col min="14600" max="14600" width="12.7109375" style="180" customWidth="1"/>
    <col min="14601" max="14601" width="1.7109375" style="180" customWidth="1"/>
    <col min="14602" max="14602" width="9.85546875" style="180" bestFit="1" customWidth="1"/>
    <col min="14603" max="14603" width="1.7109375" style="180" customWidth="1"/>
    <col min="14604" max="14604" width="9.85546875" style="180" bestFit="1" customWidth="1"/>
    <col min="14605" max="14605" width="1.7109375" style="180" customWidth="1"/>
    <col min="14606" max="14606" width="9.85546875" style="180" bestFit="1" customWidth="1"/>
    <col min="14607" max="14607" width="1.7109375" style="180" customWidth="1"/>
    <col min="14608" max="14608" width="9.85546875" style="180" bestFit="1" customWidth="1"/>
    <col min="14609" max="14609" width="1.7109375" style="180" customWidth="1"/>
    <col min="14610" max="14610" width="9.85546875" style="180" bestFit="1" customWidth="1"/>
    <col min="14611" max="14611" width="1.7109375" style="180" customWidth="1"/>
    <col min="14612" max="14848" width="9.140625" style="180"/>
    <col min="14849" max="14849" width="35.7109375" style="180" customWidth="1"/>
    <col min="14850" max="14850" width="12.7109375" style="180" customWidth="1"/>
    <col min="14851" max="14851" width="1.7109375" style="180" customWidth="1"/>
    <col min="14852" max="14852" width="12.7109375" style="180" customWidth="1"/>
    <col min="14853" max="14853" width="1.7109375" style="180" customWidth="1"/>
    <col min="14854" max="14854" width="12.7109375" style="180" customWidth="1"/>
    <col min="14855" max="14855" width="1.7109375" style="180" customWidth="1"/>
    <col min="14856" max="14856" width="12.7109375" style="180" customWidth="1"/>
    <col min="14857" max="14857" width="1.7109375" style="180" customWidth="1"/>
    <col min="14858" max="14858" width="9.85546875" style="180" bestFit="1" customWidth="1"/>
    <col min="14859" max="14859" width="1.7109375" style="180" customWidth="1"/>
    <col min="14860" max="14860" width="9.85546875" style="180" bestFit="1" customWidth="1"/>
    <col min="14861" max="14861" width="1.7109375" style="180" customWidth="1"/>
    <col min="14862" max="14862" width="9.85546875" style="180" bestFit="1" customWidth="1"/>
    <col min="14863" max="14863" width="1.7109375" style="180" customWidth="1"/>
    <col min="14864" max="14864" width="9.85546875" style="180" bestFit="1" customWidth="1"/>
    <col min="14865" max="14865" width="1.7109375" style="180" customWidth="1"/>
    <col min="14866" max="14866" width="9.85546875" style="180" bestFit="1" customWidth="1"/>
    <col min="14867" max="14867" width="1.7109375" style="180" customWidth="1"/>
    <col min="14868" max="15104" width="9.140625" style="180"/>
    <col min="15105" max="15105" width="35.7109375" style="180" customWidth="1"/>
    <col min="15106" max="15106" width="12.7109375" style="180" customWidth="1"/>
    <col min="15107" max="15107" width="1.7109375" style="180" customWidth="1"/>
    <col min="15108" max="15108" width="12.7109375" style="180" customWidth="1"/>
    <col min="15109" max="15109" width="1.7109375" style="180" customWidth="1"/>
    <col min="15110" max="15110" width="12.7109375" style="180" customWidth="1"/>
    <col min="15111" max="15111" width="1.7109375" style="180" customWidth="1"/>
    <col min="15112" max="15112" width="12.7109375" style="180" customWidth="1"/>
    <col min="15113" max="15113" width="1.7109375" style="180" customWidth="1"/>
    <col min="15114" max="15114" width="9.85546875" style="180" bestFit="1" customWidth="1"/>
    <col min="15115" max="15115" width="1.7109375" style="180" customWidth="1"/>
    <col min="15116" max="15116" width="9.85546875" style="180" bestFit="1" customWidth="1"/>
    <col min="15117" max="15117" width="1.7109375" style="180" customWidth="1"/>
    <col min="15118" max="15118" width="9.85546875" style="180" bestFit="1" customWidth="1"/>
    <col min="15119" max="15119" width="1.7109375" style="180" customWidth="1"/>
    <col min="15120" max="15120" width="9.85546875" style="180" bestFit="1" customWidth="1"/>
    <col min="15121" max="15121" width="1.7109375" style="180" customWidth="1"/>
    <col min="15122" max="15122" width="9.85546875" style="180" bestFit="1" customWidth="1"/>
    <col min="15123" max="15123" width="1.7109375" style="180" customWidth="1"/>
    <col min="15124" max="15360" width="9.140625" style="180"/>
    <col min="15361" max="15361" width="35.7109375" style="180" customWidth="1"/>
    <col min="15362" max="15362" width="12.7109375" style="180" customWidth="1"/>
    <col min="15363" max="15363" width="1.7109375" style="180" customWidth="1"/>
    <col min="15364" max="15364" width="12.7109375" style="180" customWidth="1"/>
    <col min="15365" max="15365" width="1.7109375" style="180" customWidth="1"/>
    <col min="15366" max="15366" width="12.7109375" style="180" customWidth="1"/>
    <col min="15367" max="15367" width="1.7109375" style="180" customWidth="1"/>
    <col min="15368" max="15368" width="12.7109375" style="180" customWidth="1"/>
    <col min="15369" max="15369" width="1.7109375" style="180" customWidth="1"/>
    <col min="15370" max="15370" width="9.85546875" style="180" bestFit="1" customWidth="1"/>
    <col min="15371" max="15371" width="1.7109375" style="180" customWidth="1"/>
    <col min="15372" max="15372" width="9.85546875" style="180" bestFit="1" customWidth="1"/>
    <col min="15373" max="15373" width="1.7109375" style="180" customWidth="1"/>
    <col min="15374" max="15374" width="9.85546875" style="180" bestFit="1" customWidth="1"/>
    <col min="15375" max="15375" width="1.7109375" style="180" customWidth="1"/>
    <col min="15376" max="15376" width="9.85546875" style="180" bestFit="1" customWidth="1"/>
    <col min="15377" max="15377" width="1.7109375" style="180" customWidth="1"/>
    <col min="15378" max="15378" width="9.85546875" style="180" bestFit="1" customWidth="1"/>
    <col min="15379" max="15379" width="1.7109375" style="180" customWidth="1"/>
    <col min="15380" max="15616" width="9.140625" style="180"/>
    <col min="15617" max="15617" width="35.7109375" style="180" customWidth="1"/>
    <col min="15618" max="15618" width="12.7109375" style="180" customWidth="1"/>
    <col min="15619" max="15619" width="1.7109375" style="180" customWidth="1"/>
    <col min="15620" max="15620" width="12.7109375" style="180" customWidth="1"/>
    <col min="15621" max="15621" width="1.7109375" style="180" customWidth="1"/>
    <col min="15622" max="15622" width="12.7109375" style="180" customWidth="1"/>
    <col min="15623" max="15623" width="1.7109375" style="180" customWidth="1"/>
    <col min="15624" max="15624" width="12.7109375" style="180" customWidth="1"/>
    <col min="15625" max="15625" width="1.7109375" style="180" customWidth="1"/>
    <col min="15626" max="15626" width="9.85546875" style="180" bestFit="1" customWidth="1"/>
    <col min="15627" max="15627" width="1.7109375" style="180" customWidth="1"/>
    <col min="15628" max="15628" width="9.85546875" style="180" bestFit="1" customWidth="1"/>
    <col min="15629" max="15629" width="1.7109375" style="180" customWidth="1"/>
    <col min="15630" max="15630" width="9.85546875" style="180" bestFit="1" customWidth="1"/>
    <col min="15631" max="15631" width="1.7109375" style="180" customWidth="1"/>
    <col min="15632" max="15632" width="9.85546875" style="180" bestFit="1" customWidth="1"/>
    <col min="15633" max="15633" width="1.7109375" style="180" customWidth="1"/>
    <col min="15634" max="15634" width="9.85546875" style="180" bestFit="1" customWidth="1"/>
    <col min="15635" max="15635" width="1.7109375" style="180" customWidth="1"/>
    <col min="15636" max="15872" width="9.140625" style="180"/>
    <col min="15873" max="15873" width="35.7109375" style="180" customWidth="1"/>
    <col min="15874" max="15874" width="12.7109375" style="180" customWidth="1"/>
    <col min="15875" max="15875" width="1.7109375" style="180" customWidth="1"/>
    <col min="15876" max="15876" width="12.7109375" style="180" customWidth="1"/>
    <col min="15877" max="15877" width="1.7109375" style="180" customWidth="1"/>
    <col min="15878" max="15878" width="12.7109375" style="180" customWidth="1"/>
    <col min="15879" max="15879" width="1.7109375" style="180" customWidth="1"/>
    <col min="15880" max="15880" width="12.7109375" style="180" customWidth="1"/>
    <col min="15881" max="15881" width="1.7109375" style="180" customWidth="1"/>
    <col min="15882" max="15882" width="9.85546875" style="180" bestFit="1" customWidth="1"/>
    <col min="15883" max="15883" width="1.7109375" style="180" customWidth="1"/>
    <col min="15884" max="15884" width="9.85546875" style="180" bestFit="1" customWidth="1"/>
    <col min="15885" max="15885" width="1.7109375" style="180" customWidth="1"/>
    <col min="15886" max="15886" width="9.85546875" style="180" bestFit="1" customWidth="1"/>
    <col min="15887" max="15887" width="1.7109375" style="180" customWidth="1"/>
    <col min="15888" max="15888" width="9.85546875" style="180" bestFit="1" customWidth="1"/>
    <col min="15889" max="15889" width="1.7109375" style="180" customWidth="1"/>
    <col min="15890" max="15890" width="9.85546875" style="180" bestFit="1" customWidth="1"/>
    <col min="15891" max="15891" width="1.7109375" style="180" customWidth="1"/>
    <col min="15892" max="16128" width="9.140625" style="180"/>
    <col min="16129" max="16129" width="35.7109375" style="180" customWidth="1"/>
    <col min="16130" max="16130" width="12.7109375" style="180" customWidth="1"/>
    <col min="16131" max="16131" width="1.7109375" style="180" customWidth="1"/>
    <col min="16132" max="16132" width="12.7109375" style="180" customWidth="1"/>
    <col min="16133" max="16133" width="1.7109375" style="180" customWidth="1"/>
    <col min="16134" max="16134" width="12.7109375" style="180" customWidth="1"/>
    <col min="16135" max="16135" width="1.7109375" style="180" customWidth="1"/>
    <col min="16136" max="16136" width="12.7109375" style="180" customWidth="1"/>
    <col min="16137" max="16137" width="1.7109375" style="180" customWidth="1"/>
    <col min="16138" max="16138" width="9.85546875" style="180" bestFit="1" customWidth="1"/>
    <col min="16139" max="16139" width="1.7109375" style="180" customWidth="1"/>
    <col min="16140" max="16140" width="9.85546875" style="180" bestFit="1" customWidth="1"/>
    <col min="16141" max="16141" width="1.7109375" style="180" customWidth="1"/>
    <col min="16142" max="16142" width="9.85546875" style="180" bestFit="1" customWidth="1"/>
    <col min="16143" max="16143" width="1.7109375" style="180" customWidth="1"/>
    <col min="16144" max="16144" width="9.85546875" style="180" bestFit="1" customWidth="1"/>
    <col min="16145" max="16145" width="1.7109375" style="180" customWidth="1"/>
    <col min="16146" max="16146" width="9.85546875" style="180" bestFit="1" customWidth="1"/>
    <col min="16147" max="16147" width="1.7109375" style="180" customWidth="1"/>
    <col min="16148" max="16384" width="9.140625" style="180"/>
  </cols>
  <sheetData>
    <row r="1" spans="1:19" ht="1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9">
      <c r="A2" s="432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9">
      <c r="A3" s="437" t="s">
        <v>211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</row>
    <row r="4" spans="1:19" ht="15.75">
      <c r="A4" s="434" t="s">
        <v>230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</row>
    <row r="5" spans="1:19">
      <c r="A5" s="436"/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</row>
    <row r="6" spans="1:19">
      <c r="P6" s="212" t="s">
        <v>225</v>
      </c>
    </row>
    <row r="9" spans="1:19" ht="13.5" thickBot="1">
      <c r="B9" s="185" t="s">
        <v>49</v>
      </c>
      <c r="C9" s="185"/>
      <c r="D9" s="185" t="s">
        <v>52</v>
      </c>
      <c r="E9" s="185"/>
      <c r="F9" s="185" t="s">
        <v>51</v>
      </c>
      <c r="G9" s="185"/>
      <c r="H9" s="186" t="s">
        <v>52</v>
      </c>
      <c r="J9" s="430" t="s">
        <v>226</v>
      </c>
      <c r="K9" s="430"/>
      <c r="L9" s="430"/>
      <c r="M9" s="430"/>
      <c r="N9" s="430"/>
      <c r="O9" s="430"/>
      <c r="P9" s="430"/>
      <c r="Q9" s="430"/>
      <c r="R9" s="430"/>
    </row>
    <row r="10" spans="1:19">
      <c r="B10" s="187">
        <v>2013</v>
      </c>
      <c r="C10" s="188"/>
      <c r="D10" s="187">
        <v>2014</v>
      </c>
      <c r="E10" s="188"/>
      <c r="F10" s="187">
        <v>2014</v>
      </c>
      <c r="G10" s="188"/>
      <c r="H10" s="189">
        <v>2015</v>
      </c>
      <c r="J10" s="190">
        <v>2016</v>
      </c>
      <c r="K10" s="185"/>
      <c r="L10" s="190">
        <v>2017</v>
      </c>
      <c r="M10" s="185"/>
      <c r="N10" s="190">
        <v>2018</v>
      </c>
      <c r="O10" s="185"/>
      <c r="P10" s="190">
        <v>2019</v>
      </c>
      <c r="Q10" s="185"/>
      <c r="R10" s="190">
        <v>2020</v>
      </c>
    </row>
    <row r="11" spans="1:19">
      <c r="B11" s="191"/>
      <c r="C11" s="191"/>
      <c r="D11" s="191"/>
      <c r="E11" s="191"/>
      <c r="F11" s="191"/>
      <c r="G11" s="191"/>
      <c r="H11" s="192"/>
    </row>
    <row r="12" spans="1:19">
      <c r="B12" s="191"/>
      <c r="C12" s="191"/>
      <c r="D12" s="191"/>
      <c r="E12" s="191"/>
      <c r="F12" s="191"/>
      <c r="G12" s="191"/>
      <c r="H12" s="192"/>
    </row>
    <row r="13" spans="1:19">
      <c r="B13" s="191"/>
      <c r="C13" s="191"/>
      <c r="D13" s="191"/>
      <c r="E13" s="191"/>
      <c r="F13" s="191"/>
      <c r="G13" s="191"/>
      <c r="H13" s="192"/>
    </row>
    <row r="14" spans="1:19">
      <c r="A14" s="193" t="s">
        <v>176</v>
      </c>
      <c r="B14" s="194">
        <v>0</v>
      </c>
      <c r="C14" s="194"/>
      <c r="D14" s="194">
        <v>0</v>
      </c>
      <c r="E14" s="194"/>
      <c r="F14" s="194">
        <f>+B48</f>
        <v>0</v>
      </c>
      <c r="G14" s="194"/>
      <c r="H14" s="196">
        <v>0</v>
      </c>
      <c r="I14" s="194"/>
      <c r="J14" s="194">
        <f>+H48</f>
        <v>105000</v>
      </c>
      <c r="K14" s="194"/>
      <c r="L14" s="194">
        <f>+J48</f>
        <v>210000</v>
      </c>
      <c r="M14" s="194"/>
      <c r="N14" s="194">
        <f>+L48</f>
        <v>315000</v>
      </c>
      <c r="O14" s="194"/>
      <c r="P14" s="194">
        <f>+N48</f>
        <v>420000</v>
      </c>
      <c r="Q14" s="194"/>
      <c r="R14" s="194">
        <f>+P48</f>
        <v>525000</v>
      </c>
    </row>
    <row r="15" spans="1:19">
      <c r="H15" s="197"/>
    </row>
    <row r="16" spans="1:19">
      <c r="A16" s="193" t="s">
        <v>177</v>
      </c>
      <c r="H16" s="197"/>
    </row>
    <row r="17" spans="1:18">
      <c r="A17" s="180" t="s">
        <v>178</v>
      </c>
      <c r="B17" s="198"/>
      <c r="C17" s="198"/>
      <c r="D17" s="198"/>
      <c r="E17" s="198"/>
      <c r="F17" s="198"/>
      <c r="G17" s="198"/>
      <c r="H17" s="199"/>
      <c r="J17" s="198"/>
      <c r="K17" s="198"/>
      <c r="L17" s="198"/>
      <c r="M17" s="198"/>
      <c r="N17" s="198"/>
      <c r="O17" s="198"/>
      <c r="P17" s="198"/>
      <c r="R17" s="198"/>
    </row>
    <row r="18" spans="1:18">
      <c r="A18" s="202" t="s">
        <v>212</v>
      </c>
      <c r="B18" s="198">
        <v>0</v>
      </c>
      <c r="C18" s="198"/>
      <c r="D18" s="198">
        <v>75000</v>
      </c>
      <c r="E18" s="198"/>
      <c r="F18" s="198">
        <v>50000</v>
      </c>
      <c r="G18" s="198"/>
      <c r="H18" s="199">
        <v>75000</v>
      </c>
      <c r="J18" s="198">
        <v>75000</v>
      </c>
      <c r="K18" s="198"/>
      <c r="L18" s="198">
        <v>75000</v>
      </c>
      <c r="M18" s="198"/>
      <c r="N18" s="198">
        <v>75000</v>
      </c>
      <c r="O18" s="198"/>
      <c r="P18" s="198">
        <v>75000</v>
      </c>
      <c r="R18" s="198">
        <v>75000</v>
      </c>
    </row>
    <row r="19" spans="1:18">
      <c r="A19" s="202" t="s">
        <v>213</v>
      </c>
      <c r="B19" s="200">
        <v>0</v>
      </c>
      <c r="C19" s="198"/>
      <c r="D19" s="200">
        <v>30000</v>
      </c>
      <c r="E19" s="198"/>
      <c r="F19" s="200">
        <v>30000</v>
      </c>
      <c r="G19" s="198"/>
      <c r="H19" s="201">
        <v>30000</v>
      </c>
      <c r="J19" s="200">
        <v>30000</v>
      </c>
      <c r="K19" s="198"/>
      <c r="L19" s="200">
        <v>30000</v>
      </c>
      <c r="M19" s="198"/>
      <c r="N19" s="200">
        <v>30000</v>
      </c>
      <c r="O19" s="198"/>
      <c r="P19" s="200">
        <v>30000</v>
      </c>
      <c r="R19" s="200">
        <v>30000</v>
      </c>
    </row>
    <row r="20" spans="1:18">
      <c r="A20" s="180" t="s">
        <v>179</v>
      </c>
      <c r="B20" s="198">
        <f>SUM(B17:B19)</f>
        <v>0</v>
      </c>
      <c r="C20" s="198"/>
      <c r="D20" s="198">
        <f>SUM(D17:D19)</f>
        <v>105000</v>
      </c>
      <c r="E20" s="198"/>
      <c r="F20" s="198">
        <f>SUM(F17:F19)</f>
        <v>80000</v>
      </c>
      <c r="G20" s="198"/>
      <c r="H20" s="199">
        <f>SUM(H17:H19)</f>
        <v>105000</v>
      </c>
      <c r="J20" s="198">
        <f>SUM(J17:J19)</f>
        <v>105000</v>
      </c>
      <c r="K20" s="198"/>
      <c r="L20" s="198">
        <f>SUM(L17:L19)</f>
        <v>105000</v>
      </c>
      <c r="M20" s="198"/>
      <c r="N20" s="198">
        <f>SUM(N17:N19)</f>
        <v>105000</v>
      </c>
      <c r="O20" s="198"/>
      <c r="P20" s="198">
        <f>SUM(P17:P19)</f>
        <v>105000</v>
      </c>
      <c r="R20" s="198">
        <f>SUM(R17:R19)</f>
        <v>105000</v>
      </c>
    </row>
    <row r="21" spans="1:18">
      <c r="H21" s="197"/>
    </row>
    <row r="22" spans="1:18">
      <c r="A22" s="193" t="s">
        <v>180</v>
      </c>
      <c r="H22" s="197"/>
    </row>
    <row r="23" spans="1:18">
      <c r="A23" s="193"/>
      <c r="H23" s="197"/>
    </row>
    <row r="24" spans="1:18">
      <c r="A24" s="215" t="s">
        <v>72</v>
      </c>
      <c r="B24" s="198"/>
      <c r="C24" s="198"/>
      <c r="D24" s="198"/>
      <c r="E24" s="198"/>
      <c r="F24" s="198"/>
      <c r="G24" s="198"/>
      <c r="H24" s="199"/>
      <c r="J24" s="198"/>
      <c r="K24" s="198"/>
      <c r="L24" s="198"/>
      <c r="M24" s="198"/>
      <c r="N24" s="198"/>
      <c r="O24" s="198"/>
      <c r="P24" s="198"/>
      <c r="R24" s="198"/>
    </row>
    <row r="25" spans="1:18">
      <c r="A25" s="202" t="s">
        <v>201</v>
      </c>
      <c r="B25" s="198"/>
      <c r="C25" s="198"/>
      <c r="D25" s="198"/>
      <c r="E25" s="198"/>
      <c r="F25" s="198"/>
      <c r="G25" s="198"/>
      <c r="H25" s="199">
        <v>0</v>
      </c>
      <c r="I25" s="207"/>
      <c r="J25" s="204">
        <v>0</v>
      </c>
      <c r="K25" s="204"/>
      <c r="L25" s="204">
        <v>0</v>
      </c>
      <c r="M25" s="204"/>
      <c r="N25" s="204">
        <v>0</v>
      </c>
      <c r="O25" s="204"/>
      <c r="P25" s="204">
        <v>0</v>
      </c>
      <c r="Q25" s="207"/>
      <c r="R25" s="204">
        <v>0</v>
      </c>
    </row>
    <row r="26" spans="1:18">
      <c r="A26" s="202" t="s">
        <v>202</v>
      </c>
      <c r="B26" s="198">
        <v>0</v>
      </c>
      <c r="C26" s="198"/>
      <c r="D26" s="198">
        <v>0</v>
      </c>
      <c r="E26" s="198"/>
      <c r="F26" s="198">
        <v>0</v>
      </c>
      <c r="G26" s="198"/>
      <c r="H26" s="199">
        <v>0</v>
      </c>
      <c r="I26" s="207"/>
      <c r="J26" s="204">
        <v>0</v>
      </c>
      <c r="K26" s="204"/>
      <c r="L26" s="204">
        <v>0</v>
      </c>
      <c r="M26" s="204"/>
      <c r="N26" s="204">
        <v>0</v>
      </c>
      <c r="O26" s="204"/>
      <c r="P26" s="204">
        <v>0</v>
      </c>
      <c r="Q26" s="207"/>
      <c r="R26" s="204">
        <v>0</v>
      </c>
    </row>
    <row r="27" spans="1:18">
      <c r="A27" s="202" t="s">
        <v>203</v>
      </c>
      <c r="B27" s="198">
        <v>0</v>
      </c>
      <c r="C27" s="198"/>
      <c r="D27" s="198">
        <v>0</v>
      </c>
      <c r="E27" s="198"/>
      <c r="F27" s="198">
        <v>0</v>
      </c>
      <c r="G27" s="198"/>
      <c r="H27" s="199">
        <v>0</v>
      </c>
      <c r="I27" s="207"/>
      <c r="J27" s="204">
        <v>0</v>
      </c>
      <c r="K27" s="204"/>
      <c r="L27" s="204">
        <v>0</v>
      </c>
      <c r="M27" s="204"/>
      <c r="N27" s="204">
        <v>0</v>
      </c>
      <c r="O27" s="204"/>
      <c r="P27" s="204">
        <v>0</v>
      </c>
      <c r="Q27" s="207"/>
      <c r="R27" s="204">
        <v>0</v>
      </c>
    </row>
    <row r="28" spans="1:18">
      <c r="A28" s="202" t="s">
        <v>204</v>
      </c>
      <c r="B28" s="200">
        <v>0</v>
      </c>
      <c r="C28" s="198"/>
      <c r="D28" s="200">
        <v>0</v>
      </c>
      <c r="E28" s="198"/>
      <c r="F28" s="200">
        <v>0</v>
      </c>
      <c r="G28" s="198"/>
      <c r="H28" s="201">
        <v>0</v>
      </c>
      <c r="I28" s="207"/>
      <c r="J28" s="206">
        <v>0</v>
      </c>
      <c r="K28" s="204"/>
      <c r="L28" s="206">
        <v>0</v>
      </c>
      <c r="M28" s="204"/>
      <c r="N28" s="206">
        <v>0</v>
      </c>
      <c r="O28" s="204"/>
      <c r="P28" s="206">
        <v>0</v>
      </c>
      <c r="Q28" s="207"/>
      <c r="R28" s="206">
        <v>0</v>
      </c>
    </row>
    <row r="29" spans="1:18">
      <c r="A29" s="202" t="s">
        <v>205</v>
      </c>
      <c r="B29" s="198">
        <f>SUM(B26:B28)</f>
        <v>0</v>
      </c>
      <c r="C29" s="198"/>
      <c r="D29" s="198">
        <f>SUM(D26:D28)</f>
        <v>0</v>
      </c>
      <c r="E29" s="198"/>
      <c r="F29" s="198">
        <f>SUM(F26:F28)</f>
        <v>0</v>
      </c>
      <c r="G29" s="198"/>
      <c r="H29" s="199">
        <f>SUM(H26:H28)</f>
        <v>0</v>
      </c>
      <c r="J29" s="198">
        <f>SUM(J25:J28)</f>
        <v>0</v>
      </c>
      <c r="K29" s="198"/>
      <c r="L29" s="198">
        <f>SUM(L25:L28)</f>
        <v>0</v>
      </c>
      <c r="M29" s="198"/>
      <c r="N29" s="198">
        <f>SUM(N25:N28)</f>
        <v>0</v>
      </c>
      <c r="O29" s="198"/>
      <c r="P29" s="198">
        <f>SUM(P25:P28)</f>
        <v>0</v>
      </c>
      <c r="R29" s="198">
        <f>SUM(R25:R28)</f>
        <v>0</v>
      </c>
    </row>
    <row r="30" spans="1:18">
      <c r="A30" s="202"/>
      <c r="B30" s="198"/>
      <c r="C30" s="198"/>
      <c r="D30" s="198"/>
      <c r="E30" s="198"/>
      <c r="F30" s="198"/>
      <c r="G30" s="198"/>
      <c r="H30" s="199"/>
      <c r="J30" s="198"/>
      <c r="K30" s="198"/>
      <c r="L30" s="198"/>
      <c r="M30" s="198"/>
      <c r="N30" s="198"/>
      <c r="O30" s="198"/>
      <c r="P30" s="198"/>
      <c r="R30" s="198"/>
    </row>
    <row r="31" spans="1:18">
      <c r="A31" s="215" t="s">
        <v>73</v>
      </c>
      <c r="B31" s="198"/>
      <c r="C31" s="198"/>
      <c r="D31" s="198"/>
      <c r="E31" s="198"/>
      <c r="F31" s="198"/>
      <c r="G31" s="198"/>
      <c r="H31" s="199"/>
      <c r="J31" s="198"/>
      <c r="K31" s="198"/>
      <c r="L31" s="198"/>
      <c r="M31" s="198"/>
      <c r="N31" s="198"/>
      <c r="O31" s="198"/>
      <c r="P31" s="198"/>
      <c r="R31" s="198"/>
    </row>
    <row r="32" spans="1:18">
      <c r="A32" s="202" t="s">
        <v>201</v>
      </c>
      <c r="B32" s="198"/>
      <c r="C32" s="198"/>
      <c r="D32" s="198">
        <v>0</v>
      </c>
      <c r="E32" s="198"/>
      <c r="F32" s="198">
        <v>0</v>
      </c>
      <c r="G32" s="198"/>
      <c r="H32" s="199">
        <v>0</v>
      </c>
      <c r="I32" s="207"/>
      <c r="J32" s="204">
        <v>0</v>
      </c>
      <c r="K32" s="204"/>
      <c r="L32" s="204">
        <v>0</v>
      </c>
      <c r="M32" s="204"/>
      <c r="N32" s="204">
        <v>0</v>
      </c>
      <c r="O32" s="204"/>
      <c r="P32" s="204">
        <v>0</v>
      </c>
      <c r="Q32" s="207"/>
      <c r="R32" s="204">
        <v>0</v>
      </c>
    </row>
    <row r="33" spans="1:18">
      <c r="A33" s="202" t="s">
        <v>202</v>
      </c>
      <c r="B33" s="198">
        <v>0</v>
      </c>
      <c r="C33" s="198"/>
      <c r="D33" s="198">
        <v>0</v>
      </c>
      <c r="E33" s="198"/>
      <c r="F33" s="198">
        <v>0</v>
      </c>
      <c r="G33" s="198"/>
      <c r="H33" s="199">
        <v>0</v>
      </c>
      <c r="I33" s="207"/>
      <c r="J33" s="204">
        <v>0</v>
      </c>
      <c r="K33" s="204"/>
      <c r="L33" s="204">
        <v>0</v>
      </c>
      <c r="M33" s="204"/>
      <c r="N33" s="204">
        <v>0</v>
      </c>
      <c r="O33" s="204"/>
      <c r="P33" s="204">
        <v>0</v>
      </c>
      <c r="Q33" s="207"/>
      <c r="R33" s="204">
        <v>0</v>
      </c>
    </row>
    <row r="34" spans="1:18">
      <c r="A34" s="202" t="s">
        <v>203</v>
      </c>
      <c r="B34" s="198">
        <v>0</v>
      </c>
      <c r="C34" s="198"/>
      <c r="D34" s="198">
        <v>105000</v>
      </c>
      <c r="E34" s="198"/>
      <c r="F34" s="198">
        <v>0</v>
      </c>
      <c r="G34" s="198"/>
      <c r="H34" s="199">
        <v>0</v>
      </c>
      <c r="I34" s="207"/>
      <c r="J34" s="204">
        <v>0</v>
      </c>
      <c r="K34" s="204"/>
      <c r="L34" s="204">
        <v>0</v>
      </c>
      <c r="M34" s="204"/>
      <c r="N34" s="204">
        <v>0</v>
      </c>
      <c r="O34" s="204"/>
      <c r="P34" s="204">
        <v>0</v>
      </c>
      <c r="Q34" s="207"/>
      <c r="R34" s="204">
        <v>0</v>
      </c>
    </row>
    <row r="35" spans="1:18">
      <c r="A35" s="202" t="s">
        <v>204</v>
      </c>
      <c r="B35" s="200">
        <v>0</v>
      </c>
      <c r="C35" s="198"/>
      <c r="D35" s="200">
        <v>0</v>
      </c>
      <c r="E35" s="198"/>
      <c r="F35" s="200">
        <v>0</v>
      </c>
      <c r="G35" s="198"/>
      <c r="H35" s="201">
        <v>0</v>
      </c>
      <c r="I35" s="207"/>
      <c r="J35" s="206">
        <v>0</v>
      </c>
      <c r="K35" s="204"/>
      <c r="L35" s="206">
        <v>0</v>
      </c>
      <c r="M35" s="204"/>
      <c r="N35" s="206">
        <v>0</v>
      </c>
      <c r="O35" s="204"/>
      <c r="P35" s="206">
        <v>0</v>
      </c>
      <c r="Q35" s="207"/>
      <c r="R35" s="206">
        <v>0</v>
      </c>
    </row>
    <row r="36" spans="1:18">
      <c r="A36" s="202" t="s">
        <v>206</v>
      </c>
      <c r="B36" s="200">
        <f>SUM(B33:B35)</f>
        <v>0</v>
      </c>
      <c r="C36" s="198"/>
      <c r="D36" s="200">
        <f>SUM(D33:D35)</f>
        <v>105000</v>
      </c>
      <c r="E36" s="198"/>
      <c r="F36" s="200">
        <f>SUM(F33:F35)</f>
        <v>0</v>
      </c>
      <c r="G36" s="198"/>
      <c r="H36" s="201">
        <f>SUM(H33:H35)</f>
        <v>0</v>
      </c>
      <c r="J36" s="200">
        <f>SUM(J32:J35)</f>
        <v>0</v>
      </c>
      <c r="K36" s="198"/>
      <c r="L36" s="200">
        <f>SUM(L32:L35)</f>
        <v>0</v>
      </c>
      <c r="M36" s="198"/>
      <c r="N36" s="200">
        <f>SUM(N32:N35)</f>
        <v>0</v>
      </c>
      <c r="O36" s="198"/>
      <c r="P36" s="200">
        <f>SUM(P32:P35)</f>
        <v>0</v>
      </c>
      <c r="R36" s="200">
        <f>SUM(R32:R35)</f>
        <v>0</v>
      </c>
    </row>
    <row r="37" spans="1:18">
      <c r="H37" s="197"/>
    </row>
    <row r="38" spans="1:18">
      <c r="A38" s="180" t="s">
        <v>171</v>
      </c>
      <c r="B38" s="200">
        <f>+B29+B36</f>
        <v>0</v>
      </c>
      <c r="C38" s="198"/>
      <c r="D38" s="200">
        <f>+D29+D36</f>
        <v>105000</v>
      </c>
      <c r="E38" s="198"/>
      <c r="F38" s="200">
        <f>+F29+F36</f>
        <v>0</v>
      </c>
      <c r="G38" s="198"/>
      <c r="H38" s="201">
        <f>+H29+H36</f>
        <v>0</v>
      </c>
      <c r="J38" s="200">
        <f>+J29+J36</f>
        <v>0</v>
      </c>
      <c r="K38" s="198"/>
      <c r="L38" s="200">
        <f>+L29+L36</f>
        <v>0</v>
      </c>
      <c r="M38" s="198"/>
      <c r="N38" s="200">
        <f>+N29+N36</f>
        <v>0</v>
      </c>
      <c r="O38" s="198"/>
      <c r="P38" s="200">
        <f>+P29+P36</f>
        <v>0</v>
      </c>
      <c r="R38" s="200">
        <f>+R29+R36</f>
        <v>0</v>
      </c>
    </row>
    <row r="39" spans="1:18">
      <c r="B39" s="198"/>
      <c r="C39" s="198"/>
      <c r="D39" s="198"/>
      <c r="E39" s="198"/>
      <c r="F39" s="198"/>
      <c r="G39" s="198"/>
      <c r="H39" s="199"/>
      <c r="J39" s="198"/>
      <c r="K39" s="198"/>
      <c r="L39" s="198"/>
      <c r="M39" s="198"/>
      <c r="N39" s="198"/>
      <c r="O39" s="198"/>
      <c r="P39" s="198"/>
      <c r="R39" s="198"/>
    </row>
    <row r="40" spans="1:18">
      <c r="B40" s="198"/>
      <c r="C40" s="198"/>
      <c r="D40" s="198"/>
      <c r="E40" s="198"/>
      <c r="F40" s="198"/>
      <c r="G40" s="198"/>
      <c r="H40" s="199"/>
      <c r="J40" s="198"/>
      <c r="K40" s="198"/>
      <c r="L40" s="198"/>
      <c r="M40" s="198"/>
      <c r="N40" s="198"/>
      <c r="O40" s="198"/>
      <c r="P40" s="198"/>
      <c r="R40" s="198"/>
    </row>
    <row r="41" spans="1:18">
      <c r="A41" s="193" t="s">
        <v>185</v>
      </c>
      <c r="B41" s="198"/>
      <c r="C41" s="198"/>
      <c r="D41" s="198"/>
      <c r="E41" s="198"/>
      <c r="F41" s="198"/>
      <c r="G41" s="198"/>
      <c r="H41" s="199"/>
      <c r="J41" s="198"/>
      <c r="K41" s="198"/>
      <c r="L41" s="198"/>
      <c r="M41" s="198"/>
      <c r="N41" s="198"/>
      <c r="O41" s="198"/>
      <c r="P41" s="198"/>
      <c r="R41" s="198"/>
    </row>
    <row r="42" spans="1:18">
      <c r="A42" s="180" t="s">
        <v>186</v>
      </c>
      <c r="B42" s="198">
        <v>0</v>
      </c>
      <c r="C42" s="198"/>
      <c r="D42" s="198">
        <v>0</v>
      </c>
      <c r="E42" s="198"/>
      <c r="F42" s="198">
        <v>0</v>
      </c>
      <c r="G42" s="198"/>
      <c r="H42" s="199">
        <v>0</v>
      </c>
      <c r="J42" s="198">
        <v>0</v>
      </c>
      <c r="K42" s="198"/>
      <c r="L42" s="198">
        <v>0</v>
      </c>
      <c r="M42" s="198"/>
      <c r="N42" s="198">
        <v>0</v>
      </c>
      <c r="O42" s="198"/>
      <c r="P42" s="198">
        <v>0</v>
      </c>
      <c r="R42" s="198">
        <v>0</v>
      </c>
    </row>
    <row r="43" spans="1:18">
      <c r="A43" s="180" t="s">
        <v>187</v>
      </c>
      <c r="B43" s="198">
        <v>0</v>
      </c>
      <c r="C43" s="198"/>
      <c r="D43" s="198">
        <v>0</v>
      </c>
      <c r="E43" s="198"/>
      <c r="F43" s="198">
        <v>0</v>
      </c>
      <c r="G43" s="198"/>
      <c r="H43" s="199">
        <v>0</v>
      </c>
      <c r="J43" s="198">
        <v>0</v>
      </c>
      <c r="K43" s="198"/>
      <c r="L43" s="198">
        <v>0</v>
      </c>
      <c r="M43" s="198"/>
      <c r="N43" s="198">
        <v>0</v>
      </c>
      <c r="O43" s="198"/>
      <c r="P43" s="198">
        <v>0</v>
      </c>
      <c r="R43" s="198">
        <v>0</v>
      </c>
    </row>
    <row r="44" spans="1:18">
      <c r="B44" s="198">
        <v>0</v>
      </c>
      <c r="C44" s="198"/>
      <c r="D44" s="198">
        <v>0</v>
      </c>
      <c r="E44" s="198"/>
      <c r="F44" s="198">
        <v>0</v>
      </c>
      <c r="G44" s="198"/>
      <c r="H44" s="199">
        <v>0</v>
      </c>
      <c r="J44" s="198">
        <v>0</v>
      </c>
      <c r="K44" s="198"/>
      <c r="L44" s="198">
        <v>0</v>
      </c>
      <c r="M44" s="198"/>
      <c r="N44" s="198">
        <v>0</v>
      </c>
      <c r="O44" s="198"/>
      <c r="P44" s="198">
        <v>0</v>
      </c>
      <c r="R44" s="198">
        <v>0</v>
      </c>
    </row>
    <row r="45" spans="1:18">
      <c r="B45" s="200">
        <v>0</v>
      </c>
      <c r="C45" s="198"/>
      <c r="D45" s="200">
        <v>0</v>
      </c>
      <c r="E45" s="198"/>
      <c r="F45" s="200">
        <v>0</v>
      </c>
      <c r="G45" s="198"/>
      <c r="H45" s="201">
        <v>0</v>
      </c>
      <c r="J45" s="200">
        <v>0</v>
      </c>
      <c r="K45" s="198"/>
      <c r="L45" s="200">
        <v>0</v>
      </c>
      <c r="M45" s="198"/>
      <c r="N45" s="200">
        <v>0</v>
      </c>
      <c r="O45" s="198"/>
      <c r="P45" s="200">
        <v>0</v>
      </c>
      <c r="R45" s="200">
        <v>0</v>
      </c>
    </row>
    <row r="46" spans="1:18">
      <c r="A46" s="180" t="s">
        <v>188</v>
      </c>
      <c r="B46" s="200">
        <f>SUM(B42:B45)</f>
        <v>0</v>
      </c>
      <c r="C46" s="198"/>
      <c r="D46" s="200">
        <f>SUM(D42:D45)</f>
        <v>0</v>
      </c>
      <c r="E46" s="198"/>
      <c r="F46" s="200">
        <f>SUM(F42:F45)</f>
        <v>0</v>
      </c>
      <c r="G46" s="198"/>
      <c r="H46" s="201">
        <f>SUM(H42:H45)</f>
        <v>0</v>
      </c>
      <c r="J46" s="200">
        <f>SUM(J42:J45)</f>
        <v>0</v>
      </c>
      <c r="K46" s="198"/>
      <c r="L46" s="200">
        <f>SUM(L42:L45)</f>
        <v>0</v>
      </c>
      <c r="M46" s="198"/>
      <c r="N46" s="200">
        <f>SUM(N42:N45)</f>
        <v>0</v>
      </c>
      <c r="O46" s="198"/>
      <c r="P46" s="200">
        <f>SUM(P42:P45)</f>
        <v>0</v>
      </c>
      <c r="R46" s="200">
        <f>SUM(R42:R45)</f>
        <v>0</v>
      </c>
    </row>
    <row r="47" spans="1:18">
      <c r="H47" s="197"/>
    </row>
    <row r="48" spans="1:18" ht="13.5" thickBot="1">
      <c r="A48" s="193" t="s">
        <v>189</v>
      </c>
      <c r="B48" s="213">
        <f>+B14+B20-B38+B46</f>
        <v>0</v>
      </c>
      <c r="C48" s="209"/>
      <c r="D48" s="213">
        <f>+D14+D20-D38+D46</f>
        <v>0</v>
      </c>
      <c r="E48" s="209"/>
      <c r="F48" s="208">
        <f>+F14+F20-F38+F46</f>
        <v>80000</v>
      </c>
      <c r="G48" s="209"/>
      <c r="H48" s="210">
        <f>+H14+H20-H38+H46</f>
        <v>105000</v>
      </c>
      <c r="I48" s="209"/>
      <c r="J48" s="208">
        <f>+J14+J20-J38+J46</f>
        <v>210000</v>
      </c>
      <c r="K48" s="209"/>
      <c r="L48" s="208">
        <f>+L14+L20-L38+L46</f>
        <v>315000</v>
      </c>
      <c r="M48" s="209"/>
      <c r="N48" s="208">
        <f>+N14+N20-N38+N46</f>
        <v>420000</v>
      </c>
      <c r="O48" s="209"/>
      <c r="P48" s="208">
        <f>+P14+P20-P38+P46</f>
        <v>525000</v>
      </c>
      <c r="R48" s="208">
        <f>+R14+R20-R38+R46</f>
        <v>630000</v>
      </c>
    </row>
    <row r="49" spans="2:2" ht="13.5" thickTop="1"/>
    <row r="52" spans="2:2">
      <c r="B52" s="211"/>
    </row>
  </sheetData>
  <mergeCells count="6">
    <mergeCell ref="J9:R9"/>
    <mergeCell ref="A1:R1"/>
    <mergeCell ref="A2:R2"/>
    <mergeCell ref="A3:R3"/>
    <mergeCell ref="A4:S4"/>
    <mergeCell ref="A5:R5"/>
  </mergeCells>
  <printOptions horizontalCentered="1"/>
  <pageMargins left="0.7" right="0.7" top="0.75" bottom="0.75" header="0.3" footer="0.3"/>
  <pageSetup scale="99" firstPageNumber="56" fitToWidth="2" orientation="portrait" useFirstPageNumber="1" r:id="rId1"/>
  <headerFooter>
    <oddFooter>&amp;C- &amp;P -</oddFooter>
  </headerFooter>
  <colBreaks count="1" manualBreakCount="1">
    <brk id="8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Normal="100" workbookViewId="0">
      <selection sqref="A1:R1"/>
    </sheetView>
  </sheetViews>
  <sheetFormatPr defaultRowHeight="12.75"/>
  <cols>
    <col min="1" max="1" width="35.7109375" style="180" customWidth="1"/>
    <col min="2" max="2" width="12.7109375" style="180" customWidth="1"/>
    <col min="3" max="3" width="1.7109375" style="180" customWidth="1"/>
    <col min="4" max="4" width="12.28515625" style="180" bestFit="1" customWidth="1"/>
    <col min="5" max="5" width="1.7109375" style="180" customWidth="1"/>
    <col min="6" max="6" width="11.28515625" style="180" bestFit="1" customWidth="1"/>
    <col min="7" max="7" width="1.7109375" style="180" customWidth="1"/>
    <col min="8" max="8" width="12.7109375" style="180" customWidth="1"/>
    <col min="9" max="9" width="1.7109375" style="180" customWidth="1"/>
    <col min="10" max="10" width="11.28515625" style="180" bestFit="1" customWidth="1"/>
    <col min="11" max="11" width="1.7109375" style="180" customWidth="1"/>
    <col min="12" max="12" width="11.28515625" style="180" bestFit="1" customWidth="1"/>
    <col min="13" max="13" width="1.7109375" style="180" customWidth="1"/>
    <col min="14" max="14" width="11.28515625" style="180" bestFit="1" customWidth="1"/>
    <col min="15" max="15" width="1.7109375" style="180" customWidth="1"/>
    <col min="16" max="16" width="11.28515625" style="180" bestFit="1" customWidth="1"/>
    <col min="17" max="17" width="1.7109375" style="180" customWidth="1"/>
    <col min="18" max="18" width="11.28515625" style="180" bestFit="1" customWidth="1"/>
    <col min="19" max="19" width="1.7109375" style="180" customWidth="1"/>
    <col min="20" max="256" width="9.140625" style="180"/>
    <col min="257" max="257" width="35.7109375" style="180" customWidth="1"/>
    <col min="258" max="258" width="12.7109375" style="180" customWidth="1"/>
    <col min="259" max="259" width="1.7109375" style="180" customWidth="1"/>
    <col min="260" max="260" width="12.28515625" style="180" bestFit="1" customWidth="1"/>
    <col min="261" max="261" width="1.7109375" style="180" customWidth="1"/>
    <col min="262" max="262" width="11.28515625" style="180" bestFit="1" customWidth="1"/>
    <col min="263" max="263" width="1.7109375" style="180" customWidth="1"/>
    <col min="264" max="264" width="12.7109375" style="180" customWidth="1"/>
    <col min="265" max="265" width="1.7109375" style="180" customWidth="1"/>
    <col min="266" max="266" width="11.28515625" style="180" bestFit="1" customWidth="1"/>
    <col min="267" max="267" width="1.7109375" style="180" customWidth="1"/>
    <col min="268" max="268" width="11.28515625" style="180" bestFit="1" customWidth="1"/>
    <col min="269" max="269" width="1.7109375" style="180" customWidth="1"/>
    <col min="270" max="270" width="11.28515625" style="180" bestFit="1" customWidth="1"/>
    <col min="271" max="271" width="1.7109375" style="180" customWidth="1"/>
    <col min="272" max="272" width="11.28515625" style="180" bestFit="1" customWidth="1"/>
    <col min="273" max="273" width="1.7109375" style="180" customWidth="1"/>
    <col min="274" max="274" width="11.28515625" style="180" bestFit="1" customWidth="1"/>
    <col min="275" max="275" width="1.7109375" style="180" customWidth="1"/>
    <col min="276" max="512" width="9.140625" style="180"/>
    <col min="513" max="513" width="35.7109375" style="180" customWidth="1"/>
    <col min="514" max="514" width="12.7109375" style="180" customWidth="1"/>
    <col min="515" max="515" width="1.7109375" style="180" customWidth="1"/>
    <col min="516" max="516" width="12.28515625" style="180" bestFit="1" customWidth="1"/>
    <col min="517" max="517" width="1.7109375" style="180" customWidth="1"/>
    <col min="518" max="518" width="11.28515625" style="180" bestFit="1" customWidth="1"/>
    <col min="519" max="519" width="1.7109375" style="180" customWidth="1"/>
    <col min="520" max="520" width="12.7109375" style="180" customWidth="1"/>
    <col min="521" max="521" width="1.7109375" style="180" customWidth="1"/>
    <col min="522" max="522" width="11.28515625" style="180" bestFit="1" customWidth="1"/>
    <col min="523" max="523" width="1.7109375" style="180" customWidth="1"/>
    <col min="524" max="524" width="11.28515625" style="180" bestFit="1" customWidth="1"/>
    <col min="525" max="525" width="1.7109375" style="180" customWidth="1"/>
    <col min="526" max="526" width="11.28515625" style="180" bestFit="1" customWidth="1"/>
    <col min="527" max="527" width="1.7109375" style="180" customWidth="1"/>
    <col min="528" max="528" width="11.28515625" style="180" bestFit="1" customWidth="1"/>
    <col min="529" max="529" width="1.7109375" style="180" customWidth="1"/>
    <col min="530" max="530" width="11.28515625" style="180" bestFit="1" customWidth="1"/>
    <col min="531" max="531" width="1.7109375" style="180" customWidth="1"/>
    <col min="532" max="768" width="9.140625" style="180"/>
    <col min="769" max="769" width="35.7109375" style="180" customWidth="1"/>
    <col min="770" max="770" width="12.7109375" style="180" customWidth="1"/>
    <col min="771" max="771" width="1.7109375" style="180" customWidth="1"/>
    <col min="772" max="772" width="12.28515625" style="180" bestFit="1" customWidth="1"/>
    <col min="773" max="773" width="1.7109375" style="180" customWidth="1"/>
    <col min="774" max="774" width="11.28515625" style="180" bestFit="1" customWidth="1"/>
    <col min="775" max="775" width="1.7109375" style="180" customWidth="1"/>
    <col min="776" max="776" width="12.7109375" style="180" customWidth="1"/>
    <col min="777" max="777" width="1.7109375" style="180" customWidth="1"/>
    <col min="778" max="778" width="11.28515625" style="180" bestFit="1" customWidth="1"/>
    <col min="779" max="779" width="1.7109375" style="180" customWidth="1"/>
    <col min="780" max="780" width="11.28515625" style="180" bestFit="1" customWidth="1"/>
    <col min="781" max="781" width="1.7109375" style="180" customWidth="1"/>
    <col min="782" max="782" width="11.28515625" style="180" bestFit="1" customWidth="1"/>
    <col min="783" max="783" width="1.7109375" style="180" customWidth="1"/>
    <col min="784" max="784" width="11.28515625" style="180" bestFit="1" customWidth="1"/>
    <col min="785" max="785" width="1.7109375" style="180" customWidth="1"/>
    <col min="786" max="786" width="11.28515625" style="180" bestFit="1" customWidth="1"/>
    <col min="787" max="787" width="1.7109375" style="180" customWidth="1"/>
    <col min="788" max="1024" width="9.140625" style="180"/>
    <col min="1025" max="1025" width="35.7109375" style="180" customWidth="1"/>
    <col min="1026" max="1026" width="12.7109375" style="180" customWidth="1"/>
    <col min="1027" max="1027" width="1.7109375" style="180" customWidth="1"/>
    <col min="1028" max="1028" width="12.28515625" style="180" bestFit="1" customWidth="1"/>
    <col min="1029" max="1029" width="1.7109375" style="180" customWidth="1"/>
    <col min="1030" max="1030" width="11.28515625" style="180" bestFit="1" customWidth="1"/>
    <col min="1031" max="1031" width="1.7109375" style="180" customWidth="1"/>
    <col min="1032" max="1032" width="12.7109375" style="180" customWidth="1"/>
    <col min="1033" max="1033" width="1.7109375" style="180" customWidth="1"/>
    <col min="1034" max="1034" width="11.28515625" style="180" bestFit="1" customWidth="1"/>
    <col min="1035" max="1035" width="1.7109375" style="180" customWidth="1"/>
    <col min="1036" max="1036" width="11.28515625" style="180" bestFit="1" customWidth="1"/>
    <col min="1037" max="1037" width="1.7109375" style="180" customWidth="1"/>
    <col min="1038" max="1038" width="11.28515625" style="180" bestFit="1" customWidth="1"/>
    <col min="1039" max="1039" width="1.7109375" style="180" customWidth="1"/>
    <col min="1040" max="1040" width="11.28515625" style="180" bestFit="1" customWidth="1"/>
    <col min="1041" max="1041" width="1.7109375" style="180" customWidth="1"/>
    <col min="1042" max="1042" width="11.28515625" style="180" bestFit="1" customWidth="1"/>
    <col min="1043" max="1043" width="1.7109375" style="180" customWidth="1"/>
    <col min="1044" max="1280" width="9.140625" style="180"/>
    <col min="1281" max="1281" width="35.7109375" style="180" customWidth="1"/>
    <col min="1282" max="1282" width="12.7109375" style="180" customWidth="1"/>
    <col min="1283" max="1283" width="1.7109375" style="180" customWidth="1"/>
    <col min="1284" max="1284" width="12.28515625" style="180" bestFit="1" customWidth="1"/>
    <col min="1285" max="1285" width="1.7109375" style="180" customWidth="1"/>
    <col min="1286" max="1286" width="11.28515625" style="180" bestFit="1" customWidth="1"/>
    <col min="1287" max="1287" width="1.7109375" style="180" customWidth="1"/>
    <col min="1288" max="1288" width="12.7109375" style="180" customWidth="1"/>
    <col min="1289" max="1289" width="1.7109375" style="180" customWidth="1"/>
    <col min="1290" max="1290" width="11.28515625" style="180" bestFit="1" customWidth="1"/>
    <col min="1291" max="1291" width="1.7109375" style="180" customWidth="1"/>
    <col min="1292" max="1292" width="11.28515625" style="180" bestFit="1" customWidth="1"/>
    <col min="1293" max="1293" width="1.7109375" style="180" customWidth="1"/>
    <col min="1294" max="1294" width="11.28515625" style="180" bestFit="1" customWidth="1"/>
    <col min="1295" max="1295" width="1.7109375" style="180" customWidth="1"/>
    <col min="1296" max="1296" width="11.28515625" style="180" bestFit="1" customWidth="1"/>
    <col min="1297" max="1297" width="1.7109375" style="180" customWidth="1"/>
    <col min="1298" max="1298" width="11.28515625" style="180" bestFit="1" customWidth="1"/>
    <col min="1299" max="1299" width="1.7109375" style="180" customWidth="1"/>
    <col min="1300" max="1536" width="9.140625" style="180"/>
    <col min="1537" max="1537" width="35.7109375" style="180" customWidth="1"/>
    <col min="1538" max="1538" width="12.7109375" style="180" customWidth="1"/>
    <col min="1539" max="1539" width="1.7109375" style="180" customWidth="1"/>
    <col min="1540" max="1540" width="12.28515625" style="180" bestFit="1" customWidth="1"/>
    <col min="1541" max="1541" width="1.7109375" style="180" customWidth="1"/>
    <col min="1542" max="1542" width="11.28515625" style="180" bestFit="1" customWidth="1"/>
    <col min="1543" max="1543" width="1.7109375" style="180" customWidth="1"/>
    <col min="1544" max="1544" width="12.7109375" style="180" customWidth="1"/>
    <col min="1545" max="1545" width="1.7109375" style="180" customWidth="1"/>
    <col min="1546" max="1546" width="11.28515625" style="180" bestFit="1" customWidth="1"/>
    <col min="1547" max="1547" width="1.7109375" style="180" customWidth="1"/>
    <col min="1548" max="1548" width="11.28515625" style="180" bestFit="1" customWidth="1"/>
    <col min="1549" max="1549" width="1.7109375" style="180" customWidth="1"/>
    <col min="1550" max="1550" width="11.28515625" style="180" bestFit="1" customWidth="1"/>
    <col min="1551" max="1551" width="1.7109375" style="180" customWidth="1"/>
    <col min="1552" max="1552" width="11.28515625" style="180" bestFit="1" customWidth="1"/>
    <col min="1553" max="1553" width="1.7109375" style="180" customWidth="1"/>
    <col min="1554" max="1554" width="11.28515625" style="180" bestFit="1" customWidth="1"/>
    <col min="1555" max="1555" width="1.7109375" style="180" customWidth="1"/>
    <col min="1556" max="1792" width="9.140625" style="180"/>
    <col min="1793" max="1793" width="35.7109375" style="180" customWidth="1"/>
    <col min="1794" max="1794" width="12.7109375" style="180" customWidth="1"/>
    <col min="1795" max="1795" width="1.7109375" style="180" customWidth="1"/>
    <col min="1796" max="1796" width="12.28515625" style="180" bestFit="1" customWidth="1"/>
    <col min="1797" max="1797" width="1.7109375" style="180" customWidth="1"/>
    <col min="1798" max="1798" width="11.28515625" style="180" bestFit="1" customWidth="1"/>
    <col min="1799" max="1799" width="1.7109375" style="180" customWidth="1"/>
    <col min="1800" max="1800" width="12.7109375" style="180" customWidth="1"/>
    <col min="1801" max="1801" width="1.7109375" style="180" customWidth="1"/>
    <col min="1802" max="1802" width="11.28515625" style="180" bestFit="1" customWidth="1"/>
    <col min="1803" max="1803" width="1.7109375" style="180" customWidth="1"/>
    <col min="1804" max="1804" width="11.28515625" style="180" bestFit="1" customWidth="1"/>
    <col min="1805" max="1805" width="1.7109375" style="180" customWidth="1"/>
    <col min="1806" max="1806" width="11.28515625" style="180" bestFit="1" customWidth="1"/>
    <col min="1807" max="1807" width="1.7109375" style="180" customWidth="1"/>
    <col min="1808" max="1808" width="11.28515625" style="180" bestFit="1" customWidth="1"/>
    <col min="1809" max="1809" width="1.7109375" style="180" customWidth="1"/>
    <col min="1810" max="1810" width="11.28515625" style="180" bestFit="1" customWidth="1"/>
    <col min="1811" max="1811" width="1.7109375" style="180" customWidth="1"/>
    <col min="1812" max="2048" width="9.140625" style="180"/>
    <col min="2049" max="2049" width="35.7109375" style="180" customWidth="1"/>
    <col min="2050" max="2050" width="12.7109375" style="180" customWidth="1"/>
    <col min="2051" max="2051" width="1.7109375" style="180" customWidth="1"/>
    <col min="2052" max="2052" width="12.28515625" style="180" bestFit="1" customWidth="1"/>
    <col min="2053" max="2053" width="1.7109375" style="180" customWidth="1"/>
    <col min="2054" max="2054" width="11.28515625" style="180" bestFit="1" customWidth="1"/>
    <col min="2055" max="2055" width="1.7109375" style="180" customWidth="1"/>
    <col min="2056" max="2056" width="12.7109375" style="180" customWidth="1"/>
    <col min="2057" max="2057" width="1.7109375" style="180" customWidth="1"/>
    <col min="2058" max="2058" width="11.28515625" style="180" bestFit="1" customWidth="1"/>
    <col min="2059" max="2059" width="1.7109375" style="180" customWidth="1"/>
    <col min="2060" max="2060" width="11.28515625" style="180" bestFit="1" customWidth="1"/>
    <col min="2061" max="2061" width="1.7109375" style="180" customWidth="1"/>
    <col min="2062" max="2062" width="11.28515625" style="180" bestFit="1" customWidth="1"/>
    <col min="2063" max="2063" width="1.7109375" style="180" customWidth="1"/>
    <col min="2064" max="2064" width="11.28515625" style="180" bestFit="1" customWidth="1"/>
    <col min="2065" max="2065" width="1.7109375" style="180" customWidth="1"/>
    <col min="2066" max="2066" width="11.28515625" style="180" bestFit="1" customWidth="1"/>
    <col min="2067" max="2067" width="1.7109375" style="180" customWidth="1"/>
    <col min="2068" max="2304" width="9.140625" style="180"/>
    <col min="2305" max="2305" width="35.7109375" style="180" customWidth="1"/>
    <col min="2306" max="2306" width="12.7109375" style="180" customWidth="1"/>
    <col min="2307" max="2307" width="1.7109375" style="180" customWidth="1"/>
    <col min="2308" max="2308" width="12.28515625" style="180" bestFit="1" customWidth="1"/>
    <col min="2309" max="2309" width="1.7109375" style="180" customWidth="1"/>
    <col min="2310" max="2310" width="11.28515625" style="180" bestFit="1" customWidth="1"/>
    <col min="2311" max="2311" width="1.7109375" style="180" customWidth="1"/>
    <col min="2312" max="2312" width="12.7109375" style="180" customWidth="1"/>
    <col min="2313" max="2313" width="1.7109375" style="180" customWidth="1"/>
    <col min="2314" max="2314" width="11.28515625" style="180" bestFit="1" customWidth="1"/>
    <col min="2315" max="2315" width="1.7109375" style="180" customWidth="1"/>
    <col min="2316" max="2316" width="11.28515625" style="180" bestFit="1" customWidth="1"/>
    <col min="2317" max="2317" width="1.7109375" style="180" customWidth="1"/>
    <col min="2318" max="2318" width="11.28515625" style="180" bestFit="1" customWidth="1"/>
    <col min="2319" max="2319" width="1.7109375" style="180" customWidth="1"/>
    <col min="2320" max="2320" width="11.28515625" style="180" bestFit="1" customWidth="1"/>
    <col min="2321" max="2321" width="1.7109375" style="180" customWidth="1"/>
    <col min="2322" max="2322" width="11.28515625" style="180" bestFit="1" customWidth="1"/>
    <col min="2323" max="2323" width="1.7109375" style="180" customWidth="1"/>
    <col min="2324" max="2560" width="9.140625" style="180"/>
    <col min="2561" max="2561" width="35.7109375" style="180" customWidth="1"/>
    <col min="2562" max="2562" width="12.7109375" style="180" customWidth="1"/>
    <col min="2563" max="2563" width="1.7109375" style="180" customWidth="1"/>
    <col min="2564" max="2564" width="12.28515625" style="180" bestFit="1" customWidth="1"/>
    <col min="2565" max="2565" width="1.7109375" style="180" customWidth="1"/>
    <col min="2566" max="2566" width="11.28515625" style="180" bestFit="1" customWidth="1"/>
    <col min="2567" max="2567" width="1.7109375" style="180" customWidth="1"/>
    <col min="2568" max="2568" width="12.7109375" style="180" customWidth="1"/>
    <col min="2569" max="2569" width="1.7109375" style="180" customWidth="1"/>
    <col min="2570" max="2570" width="11.28515625" style="180" bestFit="1" customWidth="1"/>
    <col min="2571" max="2571" width="1.7109375" style="180" customWidth="1"/>
    <col min="2572" max="2572" width="11.28515625" style="180" bestFit="1" customWidth="1"/>
    <col min="2573" max="2573" width="1.7109375" style="180" customWidth="1"/>
    <col min="2574" max="2574" width="11.28515625" style="180" bestFit="1" customWidth="1"/>
    <col min="2575" max="2575" width="1.7109375" style="180" customWidth="1"/>
    <col min="2576" max="2576" width="11.28515625" style="180" bestFit="1" customWidth="1"/>
    <col min="2577" max="2577" width="1.7109375" style="180" customWidth="1"/>
    <col min="2578" max="2578" width="11.28515625" style="180" bestFit="1" customWidth="1"/>
    <col min="2579" max="2579" width="1.7109375" style="180" customWidth="1"/>
    <col min="2580" max="2816" width="9.140625" style="180"/>
    <col min="2817" max="2817" width="35.7109375" style="180" customWidth="1"/>
    <col min="2818" max="2818" width="12.7109375" style="180" customWidth="1"/>
    <col min="2819" max="2819" width="1.7109375" style="180" customWidth="1"/>
    <col min="2820" max="2820" width="12.28515625" style="180" bestFit="1" customWidth="1"/>
    <col min="2821" max="2821" width="1.7109375" style="180" customWidth="1"/>
    <col min="2822" max="2822" width="11.28515625" style="180" bestFit="1" customWidth="1"/>
    <col min="2823" max="2823" width="1.7109375" style="180" customWidth="1"/>
    <col min="2824" max="2824" width="12.7109375" style="180" customWidth="1"/>
    <col min="2825" max="2825" width="1.7109375" style="180" customWidth="1"/>
    <col min="2826" max="2826" width="11.28515625" style="180" bestFit="1" customWidth="1"/>
    <col min="2827" max="2827" width="1.7109375" style="180" customWidth="1"/>
    <col min="2828" max="2828" width="11.28515625" style="180" bestFit="1" customWidth="1"/>
    <col min="2829" max="2829" width="1.7109375" style="180" customWidth="1"/>
    <col min="2830" max="2830" width="11.28515625" style="180" bestFit="1" customWidth="1"/>
    <col min="2831" max="2831" width="1.7109375" style="180" customWidth="1"/>
    <col min="2832" max="2832" width="11.28515625" style="180" bestFit="1" customWidth="1"/>
    <col min="2833" max="2833" width="1.7109375" style="180" customWidth="1"/>
    <col min="2834" max="2834" width="11.28515625" style="180" bestFit="1" customWidth="1"/>
    <col min="2835" max="2835" width="1.7109375" style="180" customWidth="1"/>
    <col min="2836" max="3072" width="9.140625" style="180"/>
    <col min="3073" max="3073" width="35.7109375" style="180" customWidth="1"/>
    <col min="3074" max="3074" width="12.7109375" style="180" customWidth="1"/>
    <col min="3075" max="3075" width="1.7109375" style="180" customWidth="1"/>
    <col min="3076" max="3076" width="12.28515625" style="180" bestFit="1" customWidth="1"/>
    <col min="3077" max="3077" width="1.7109375" style="180" customWidth="1"/>
    <col min="3078" max="3078" width="11.28515625" style="180" bestFit="1" customWidth="1"/>
    <col min="3079" max="3079" width="1.7109375" style="180" customWidth="1"/>
    <col min="3080" max="3080" width="12.7109375" style="180" customWidth="1"/>
    <col min="3081" max="3081" width="1.7109375" style="180" customWidth="1"/>
    <col min="3082" max="3082" width="11.28515625" style="180" bestFit="1" customWidth="1"/>
    <col min="3083" max="3083" width="1.7109375" style="180" customWidth="1"/>
    <col min="3084" max="3084" width="11.28515625" style="180" bestFit="1" customWidth="1"/>
    <col min="3085" max="3085" width="1.7109375" style="180" customWidth="1"/>
    <col min="3086" max="3086" width="11.28515625" style="180" bestFit="1" customWidth="1"/>
    <col min="3087" max="3087" width="1.7109375" style="180" customWidth="1"/>
    <col min="3088" max="3088" width="11.28515625" style="180" bestFit="1" customWidth="1"/>
    <col min="3089" max="3089" width="1.7109375" style="180" customWidth="1"/>
    <col min="3090" max="3090" width="11.28515625" style="180" bestFit="1" customWidth="1"/>
    <col min="3091" max="3091" width="1.7109375" style="180" customWidth="1"/>
    <col min="3092" max="3328" width="9.140625" style="180"/>
    <col min="3329" max="3329" width="35.7109375" style="180" customWidth="1"/>
    <col min="3330" max="3330" width="12.7109375" style="180" customWidth="1"/>
    <col min="3331" max="3331" width="1.7109375" style="180" customWidth="1"/>
    <col min="3332" max="3332" width="12.28515625" style="180" bestFit="1" customWidth="1"/>
    <col min="3333" max="3333" width="1.7109375" style="180" customWidth="1"/>
    <col min="3334" max="3334" width="11.28515625" style="180" bestFit="1" customWidth="1"/>
    <col min="3335" max="3335" width="1.7109375" style="180" customWidth="1"/>
    <col min="3336" max="3336" width="12.7109375" style="180" customWidth="1"/>
    <col min="3337" max="3337" width="1.7109375" style="180" customWidth="1"/>
    <col min="3338" max="3338" width="11.28515625" style="180" bestFit="1" customWidth="1"/>
    <col min="3339" max="3339" width="1.7109375" style="180" customWidth="1"/>
    <col min="3340" max="3340" width="11.28515625" style="180" bestFit="1" customWidth="1"/>
    <col min="3341" max="3341" width="1.7109375" style="180" customWidth="1"/>
    <col min="3342" max="3342" width="11.28515625" style="180" bestFit="1" customWidth="1"/>
    <col min="3343" max="3343" width="1.7109375" style="180" customWidth="1"/>
    <col min="3344" max="3344" width="11.28515625" style="180" bestFit="1" customWidth="1"/>
    <col min="3345" max="3345" width="1.7109375" style="180" customWidth="1"/>
    <col min="3346" max="3346" width="11.28515625" style="180" bestFit="1" customWidth="1"/>
    <col min="3347" max="3347" width="1.7109375" style="180" customWidth="1"/>
    <col min="3348" max="3584" width="9.140625" style="180"/>
    <col min="3585" max="3585" width="35.7109375" style="180" customWidth="1"/>
    <col min="3586" max="3586" width="12.7109375" style="180" customWidth="1"/>
    <col min="3587" max="3587" width="1.7109375" style="180" customWidth="1"/>
    <col min="3588" max="3588" width="12.28515625" style="180" bestFit="1" customWidth="1"/>
    <col min="3589" max="3589" width="1.7109375" style="180" customWidth="1"/>
    <col min="3590" max="3590" width="11.28515625" style="180" bestFit="1" customWidth="1"/>
    <col min="3591" max="3591" width="1.7109375" style="180" customWidth="1"/>
    <col min="3592" max="3592" width="12.7109375" style="180" customWidth="1"/>
    <col min="3593" max="3593" width="1.7109375" style="180" customWidth="1"/>
    <col min="3594" max="3594" width="11.28515625" style="180" bestFit="1" customWidth="1"/>
    <col min="3595" max="3595" width="1.7109375" style="180" customWidth="1"/>
    <col min="3596" max="3596" width="11.28515625" style="180" bestFit="1" customWidth="1"/>
    <col min="3597" max="3597" width="1.7109375" style="180" customWidth="1"/>
    <col min="3598" max="3598" width="11.28515625" style="180" bestFit="1" customWidth="1"/>
    <col min="3599" max="3599" width="1.7109375" style="180" customWidth="1"/>
    <col min="3600" max="3600" width="11.28515625" style="180" bestFit="1" customWidth="1"/>
    <col min="3601" max="3601" width="1.7109375" style="180" customWidth="1"/>
    <col min="3602" max="3602" width="11.28515625" style="180" bestFit="1" customWidth="1"/>
    <col min="3603" max="3603" width="1.7109375" style="180" customWidth="1"/>
    <col min="3604" max="3840" width="9.140625" style="180"/>
    <col min="3841" max="3841" width="35.7109375" style="180" customWidth="1"/>
    <col min="3842" max="3842" width="12.7109375" style="180" customWidth="1"/>
    <col min="3843" max="3843" width="1.7109375" style="180" customWidth="1"/>
    <col min="3844" max="3844" width="12.28515625" style="180" bestFit="1" customWidth="1"/>
    <col min="3845" max="3845" width="1.7109375" style="180" customWidth="1"/>
    <col min="3846" max="3846" width="11.28515625" style="180" bestFit="1" customWidth="1"/>
    <col min="3847" max="3847" width="1.7109375" style="180" customWidth="1"/>
    <col min="3848" max="3848" width="12.7109375" style="180" customWidth="1"/>
    <col min="3849" max="3849" width="1.7109375" style="180" customWidth="1"/>
    <col min="3850" max="3850" width="11.28515625" style="180" bestFit="1" customWidth="1"/>
    <col min="3851" max="3851" width="1.7109375" style="180" customWidth="1"/>
    <col min="3852" max="3852" width="11.28515625" style="180" bestFit="1" customWidth="1"/>
    <col min="3853" max="3853" width="1.7109375" style="180" customWidth="1"/>
    <col min="3854" max="3854" width="11.28515625" style="180" bestFit="1" customWidth="1"/>
    <col min="3855" max="3855" width="1.7109375" style="180" customWidth="1"/>
    <col min="3856" max="3856" width="11.28515625" style="180" bestFit="1" customWidth="1"/>
    <col min="3857" max="3857" width="1.7109375" style="180" customWidth="1"/>
    <col min="3858" max="3858" width="11.28515625" style="180" bestFit="1" customWidth="1"/>
    <col min="3859" max="3859" width="1.7109375" style="180" customWidth="1"/>
    <col min="3860" max="4096" width="9.140625" style="180"/>
    <col min="4097" max="4097" width="35.7109375" style="180" customWidth="1"/>
    <col min="4098" max="4098" width="12.7109375" style="180" customWidth="1"/>
    <col min="4099" max="4099" width="1.7109375" style="180" customWidth="1"/>
    <col min="4100" max="4100" width="12.28515625" style="180" bestFit="1" customWidth="1"/>
    <col min="4101" max="4101" width="1.7109375" style="180" customWidth="1"/>
    <col min="4102" max="4102" width="11.28515625" style="180" bestFit="1" customWidth="1"/>
    <col min="4103" max="4103" width="1.7109375" style="180" customWidth="1"/>
    <col min="4104" max="4104" width="12.7109375" style="180" customWidth="1"/>
    <col min="4105" max="4105" width="1.7109375" style="180" customWidth="1"/>
    <col min="4106" max="4106" width="11.28515625" style="180" bestFit="1" customWidth="1"/>
    <col min="4107" max="4107" width="1.7109375" style="180" customWidth="1"/>
    <col min="4108" max="4108" width="11.28515625" style="180" bestFit="1" customWidth="1"/>
    <col min="4109" max="4109" width="1.7109375" style="180" customWidth="1"/>
    <col min="4110" max="4110" width="11.28515625" style="180" bestFit="1" customWidth="1"/>
    <col min="4111" max="4111" width="1.7109375" style="180" customWidth="1"/>
    <col min="4112" max="4112" width="11.28515625" style="180" bestFit="1" customWidth="1"/>
    <col min="4113" max="4113" width="1.7109375" style="180" customWidth="1"/>
    <col min="4114" max="4114" width="11.28515625" style="180" bestFit="1" customWidth="1"/>
    <col min="4115" max="4115" width="1.7109375" style="180" customWidth="1"/>
    <col min="4116" max="4352" width="9.140625" style="180"/>
    <col min="4353" max="4353" width="35.7109375" style="180" customWidth="1"/>
    <col min="4354" max="4354" width="12.7109375" style="180" customWidth="1"/>
    <col min="4355" max="4355" width="1.7109375" style="180" customWidth="1"/>
    <col min="4356" max="4356" width="12.28515625" style="180" bestFit="1" customWidth="1"/>
    <col min="4357" max="4357" width="1.7109375" style="180" customWidth="1"/>
    <col min="4358" max="4358" width="11.28515625" style="180" bestFit="1" customWidth="1"/>
    <col min="4359" max="4359" width="1.7109375" style="180" customWidth="1"/>
    <col min="4360" max="4360" width="12.7109375" style="180" customWidth="1"/>
    <col min="4361" max="4361" width="1.7109375" style="180" customWidth="1"/>
    <col min="4362" max="4362" width="11.28515625" style="180" bestFit="1" customWidth="1"/>
    <col min="4363" max="4363" width="1.7109375" style="180" customWidth="1"/>
    <col min="4364" max="4364" width="11.28515625" style="180" bestFit="1" customWidth="1"/>
    <col min="4365" max="4365" width="1.7109375" style="180" customWidth="1"/>
    <col min="4366" max="4366" width="11.28515625" style="180" bestFit="1" customWidth="1"/>
    <col min="4367" max="4367" width="1.7109375" style="180" customWidth="1"/>
    <col min="4368" max="4368" width="11.28515625" style="180" bestFit="1" customWidth="1"/>
    <col min="4369" max="4369" width="1.7109375" style="180" customWidth="1"/>
    <col min="4370" max="4370" width="11.28515625" style="180" bestFit="1" customWidth="1"/>
    <col min="4371" max="4371" width="1.7109375" style="180" customWidth="1"/>
    <col min="4372" max="4608" width="9.140625" style="180"/>
    <col min="4609" max="4609" width="35.7109375" style="180" customWidth="1"/>
    <col min="4610" max="4610" width="12.7109375" style="180" customWidth="1"/>
    <col min="4611" max="4611" width="1.7109375" style="180" customWidth="1"/>
    <col min="4612" max="4612" width="12.28515625" style="180" bestFit="1" customWidth="1"/>
    <col min="4613" max="4613" width="1.7109375" style="180" customWidth="1"/>
    <col min="4614" max="4614" width="11.28515625" style="180" bestFit="1" customWidth="1"/>
    <col min="4615" max="4615" width="1.7109375" style="180" customWidth="1"/>
    <col min="4616" max="4616" width="12.7109375" style="180" customWidth="1"/>
    <col min="4617" max="4617" width="1.7109375" style="180" customWidth="1"/>
    <col min="4618" max="4618" width="11.28515625" style="180" bestFit="1" customWidth="1"/>
    <col min="4619" max="4619" width="1.7109375" style="180" customWidth="1"/>
    <col min="4620" max="4620" width="11.28515625" style="180" bestFit="1" customWidth="1"/>
    <col min="4621" max="4621" width="1.7109375" style="180" customWidth="1"/>
    <col min="4622" max="4622" width="11.28515625" style="180" bestFit="1" customWidth="1"/>
    <col min="4623" max="4623" width="1.7109375" style="180" customWidth="1"/>
    <col min="4624" max="4624" width="11.28515625" style="180" bestFit="1" customWidth="1"/>
    <col min="4625" max="4625" width="1.7109375" style="180" customWidth="1"/>
    <col min="4626" max="4626" width="11.28515625" style="180" bestFit="1" customWidth="1"/>
    <col min="4627" max="4627" width="1.7109375" style="180" customWidth="1"/>
    <col min="4628" max="4864" width="9.140625" style="180"/>
    <col min="4865" max="4865" width="35.7109375" style="180" customWidth="1"/>
    <col min="4866" max="4866" width="12.7109375" style="180" customWidth="1"/>
    <col min="4867" max="4867" width="1.7109375" style="180" customWidth="1"/>
    <col min="4868" max="4868" width="12.28515625" style="180" bestFit="1" customWidth="1"/>
    <col min="4869" max="4869" width="1.7109375" style="180" customWidth="1"/>
    <col min="4870" max="4870" width="11.28515625" style="180" bestFit="1" customWidth="1"/>
    <col min="4871" max="4871" width="1.7109375" style="180" customWidth="1"/>
    <col min="4872" max="4872" width="12.7109375" style="180" customWidth="1"/>
    <col min="4873" max="4873" width="1.7109375" style="180" customWidth="1"/>
    <col min="4874" max="4874" width="11.28515625" style="180" bestFit="1" customWidth="1"/>
    <col min="4875" max="4875" width="1.7109375" style="180" customWidth="1"/>
    <col min="4876" max="4876" width="11.28515625" style="180" bestFit="1" customWidth="1"/>
    <col min="4877" max="4877" width="1.7109375" style="180" customWidth="1"/>
    <col min="4878" max="4878" width="11.28515625" style="180" bestFit="1" customWidth="1"/>
    <col min="4879" max="4879" width="1.7109375" style="180" customWidth="1"/>
    <col min="4880" max="4880" width="11.28515625" style="180" bestFit="1" customWidth="1"/>
    <col min="4881" max="4881" width="1.7109375" style="180" customWidth="1"/>
    <col min="4882" max="4882" width="11.28515625" style="180" bestFit="1" customWidth="1"/>
    <col min="4883" max="4883" width="1.7109375" style="180" customWidth="1"/>
    <col min="4884" max="5120" width="9.140625" style="180"/>
    <col min="5121" max="5121" width="35.7109375" style="180" customWidth="1"/>
    <col min="5122" max="5122" width="12.7109375" style="180" customWidth="1"/>
    <col min="5123" max="5123" width="1.7109375" style="180" customWidth="1"/>
    <col min="5124" max="5124" width="12.28515625" style="180" bestFit="1" customWidth="1"/>
    <col min="5125" max="5125" width="1.7109375" style="180" customWidth="1"/>
    <col min="5126" max="5126" width="11.28515625" style="180" bestFit="1" customWidth="1"/>
    <col min="5127" max="5127" width="1.7109375" style="180" customWidth="1"/>
    <col min="5128" max="5128" width="12.7109375" style="180" customWidth="1"/>
    <col min="5129" max="5129" width="1.7109375" style="180" customWidth="1"/>
    <col min="5130" max="5130" width="11.28515625" style="180" bestFit="1" customWidth="1"/>
    <col min="5131" max="5131" width="1.7109375" style="180" customWidth="1"/>
    <col min="5132" max="5132" width="11.28515625" style="180" bestFit="1" customWidth="1"/>
    <col min="5133" max="5133" width="1.7109375" style="180" customWidth="1"/>
    <col min="5134" max="5134" width="11.28515625" style="180" bestFit="1" customWidth="1"/>
    <col min="5135" max="5135" width="1.7109375" style="180" customWidth="1"/>
    <col min="5136" max="5136" width="11.28515625" style="180" bestFit="1" customWidth="1"/>
    <col min="5137" max="5137" width="1.7109375" style="180" customWidth="1"/>
    <col min="5138" max="5138" width="11.28515625" style="180" bestFit="1" customWidth="1"/>
    <col min="5139" max="5139" width="1.7109375" style="180" customWidth="1"/>
    <col min="5140" max="5376" width="9.140625" style="180"/>
    <col min="5377" max="5377" width="35.7109375" style="180" customWidth="1"/>
    <col min="5378" max="5378" width="12.7109375" style="180" customWidth="1"/>
    <col min="5379" max="5379" width="1.7109375" style="180" customWidth="1"/>
    <col min="5380" max="5380" width="12.28515625" style="180" bestFit="1" customWidth="1"/>
    <col min="5381" max="5381" width="1.7109375" style="180" customWidth="1"/>
    <col min="5382" max="5382" width="11.28515625" style="180" bestFit="1" customWidth="1"/>
    <col min="5383" max="5383" width="1.7109375" style="180" customWidth="1"/>
    <col min="5384" max="5384" width="12.7109375" style="180" customWidth="1"/>
    <col min="5385" max="5385" width="1.7109375" style="180" customWidth="1"/>
    <col min="5386" max="5386" width="11.28515625" style="180" bestFit="1" customWidth="1"/>
    <col min="5387" max="5387" width="1.7109375" style="180" customWidth="1"/>
    <col min="5388" max="5388" width="11.28515625" style="180" bestFit="1" customWidth="1"/>
    <col min="5389" max="5389" width="1.7109375" style="180" customWidth="1"/>
    <col min="5390" max="5390" width="11.28515625" style="180" bestFit="1" customWidth="1"/>
    <col min="5391" max="5391" width="1.7109375" style="180" customWidth="1"/>
    <col min="5392" max="5392" width="11.28515625" style="180" bestFit="1" customWidth="1"/>
    <col min="5393" max="5393" width="1.7109375" style="180" customWidth="1"/>
    <col min="5394" max="5394" width="11.28515625" style="180" bestFit="1" customWidth="1"/>
    <col min="5395" max="5395" width="1.7109375" style="180" customWidth="1"/>
    <col min="5396" max="5632" width="9.140625" style="180"/>
    <col min="5633" max="5633" width="35.7109375" style="180" customWidth="1"/>
    <col min="5634" max="5634" width="12.7109375" style="180" customWidth="1"/>
    <col min="5635" max="5635" width="1.7109375" style="180" customWidth="1"/>
    <col min="5636" max="5636" width="12.28515625" style="180" bestFit="1" customWidth="1"/>
    <col min="5637" max="5637" width="1.7109375" style="180" customWidth="1"/>
    <col min="5638" max="5638" width="11.28515625" style="180" bestFit="1" customWidth="1"/>
    <col min="5639" max="5639" width="1.7109375" style="180" customWidth="1"/>
    <col min="5640" max="5640" width="12.7109375" style="180" customWidth="1"/>
    <col min="5641" max="5641" width="1.7109375" style="180" customWidth="1"/>
    <col min="5642" max="5642" width="11.28515625" style="180" bestFit="1" customWidth="1"/>
    <col min="5643" max="5643" width="1.7109375" style="180" customWidth="1"/>
    <col min="5644" max="5644" width="11.28515625" style="180" bestFit="1" customWidth="1"/>
    <col min="5645" max="5645" width="1.7109375" style="180" customWidth="1"/>
    <col min="5646" max="5646" width="11.28515625" style="180" bestFit="1" customWidth="1"/>
    <col min="5647" max="5647" width="1.7109375" style="180" customWidth="1"/>
    <col min="5648" max="5648" width="11.28515625" style="180" bestFit="1" customWidth="1"/>
    <col min="5649" max="5649" width="1.7109375" style="180" customWidth="1"/>
    <col min="5650" max="5650" width="11.28515625" style="180" bestFit="1" customWidth="1"/>
    <col min="5651" max="5651" width="1.7109375" style="180" customWidth="1"/>
    <col min="5652" max="5888" width="9.140625" style="180"/>
    <col min="5889" max="5889" width="35.7109375" style="180" customWidth="1"/>
    <col min="5890" max="5890" width="12.7109375" style="180" customWidth="1"/>
    <col min="5891" max="5891" width="1.7109375" style="180" customWidth="1"/>
    <col min="5892" max="5892" width="12.28515625" style="180" bestFit="1" customWidth="1"/>
    <col min="5893" max="5893" width="1.7109375" style="180" customWidth="1"/>
    <col min="5894" max="5894" width="11.28515625" style="180" bestFit="1" customWidth="1"/>
    <col min="5895" max="5895" width="1.7109375" style="180" customWidth="1"/>
    <col min="5896" max="5896" width="12.7109375" style="180" customWidth="1"/>
    <col min="5897" max="5897" width="1.7109375" style="180" customWidth="1"/>
    <col min="5898" max="5898" width="11.28515625" style="180" bestFit="1" customWidth="1"/>
    <col min="5899" max="5899" width="1.7109375" style="180" customWidth="1"/>
    <col min="5900" max="5900" width="11.28515625" style="180" bestFit="1" customWidth="1"/>
    <col min="5901" max="5901" width="1.7109375" style="180" customWidth="1"/>
    <col min="5902" max="5902" width="11.28515625" style="180" bestFit="1" customWidth="1"/>
    <col min="5903" max="5903" width="1.7109375" style="180" customWidth="1"/>
    <col min="5904" max="5904" width="11.28515625" style="180" bestFit="1" customWidth="1"/>
    <col min="5905" max="5905" width="1.7109375" style="180" customWidth="1"/>
    <col min="5906" max="5906" width="11.28515625" style="180" bestFit="1" customWidth="1"/>
    <col min="5907" max="5907" width="1.7109375" style="180" customWidth="1"/>
    <col min="5908" max="6144" width="9.140625" style="180"/>
    <col min="6145" max="6145" width="35.7109375" style="180" customWidth="1"/>
    <col min="6146" max="6146" width="12.7109375" style="180" customWidth="1"/>
    <col min="6147" max="6147" width="1.7109375" style="180" customWidth="1"/>
    <col min="6148" max="6148" width="12.28515625" style="180" bestFit="1" customWidth="1"/>
    <col min="6149" max="6149" width="1.7109375" style="180" customWidth="1"/>
    <col min="6150" max="6150" width="11.28515625" style="180" bestFit="1" customWidth="1"/>
    <col min="6151" max="6151" width="1.7109375" style="180" customWidth="1"/>
    <col min="6152" max="6152" width="12.7109375" style="180" customWidth="1"/>
    <col min="6153" max="6153" width="1.7109375" style="180" customWidth="1"/>
    <col min="6154" max="6154" width="11.28515625" style="180" bestFit="1" customWidth="1"/>
    <col min="6155" max="6155" width="1.7109375" style="180" customWidth="1"/>
    <col min="6156" max="6156" width="11.28515625" style="180" bestFit="1" customWidth="1"/>
    <col min="6157" max="6157" width="1.7109375" style="180" customWidth="1"/>
    <col min="6158" max="6158" width="11.28515625" style="180" bestFit="1" customWidth="1"/>
    <col min="6159" max="6159" width="1.7109375" style="180" customWidth="1"/>
    <col min="6160" max="6160" width="11.28515625" style="180" bestFit="1" customWidth="1"/>
    <col min="6161" max="6161" width="1.7109375" style="180" customWidth="1"/>
    <col min="6162" max="6162" width="11.28515625" style="180" bestFit="1" customWidth="1"/>
    <col min="6163" max="6163" width="1.7109375" style="180" customWidth="1"/>
    <col min="6164" max="6400" width="9.140625" style="180"/>
    <col min="6401" max="6401" width="35.7109375" style="180" customWidth="1"/>
    <col min="6402" max="6402" width="12.7109375" style="180" customWidth="1"/>
    <col min="6403" max="6403" width="1.7109375" style="180" customWidth="1"/>
    <col min="6404" max="6404" width="12.28515625" style="180" bestFit="1" customWidth="1"/>
    <col min="6405" max="6405" width="1.7109375" style="180" customWidth="1"/>
    <col min="6406" max="6406" width="11.28515625" style="180" bestFit="1" customWidth="1"/>
    <col min="6407" max="6407" width="1.7109375" style="180" customWidth="1"/>
    <col min="6408" max="6408" width="12.7109375" style="180" customWidth="1"/>
    <col min="6409" max="6409" width="1.7109375" style="180" customWidth="1"/>
    <col min="6410" max="6410" width="11.28515625" style="180" bestFit="1" customWidth="1"/>
    <col min="6411" max="6411" width="1.7109375" style="180" customWidth="1"/>
    <col min="6412" max="6412" width="11.28515625" style="180" bestFit="1" customWidth="1"/>
    <col min="6413" max="6413" width="1.7109375" style="180" customWidth="1"/>
    <col min="6414" max="6414" width="11.28515625" style="180" bestFit="1" customWidth="1"/>
    <col min="6415" max="6415" width="1.7109375" style="180" customWidth="1"/>
    <col min="6416" max="6416" width="11.28515625" style="180" bestFit="1" customWidth="1"/>
    <col min="6417" max="6417" width="1.7109375" style="180" customWidth="1"/>
    <col min="6418" max="6418" width="11.28515625" style="180" bestFit="1" customWidth="1"/>
    <col min="6419" max="6419" width="1.7109375" style="180" customWidth="1"/>
    <col min="6420" max="6656" width="9.140625" style="180"/>
    <col min="6657" max="6657" width="35.7109375" style="180" customWidth="1"/>
    <col min="6658" max="6658" width="12.7109375" style="180" customWidth="1"/>
    <col min="6659" max="6659" width="1.7109375" style="180" customWidth="1"/>
    <col min="6660" max="6660" width="12.28515625" style="180" bestFit="1" customWidth="1"/>
    <col min="6661" max="6661" width="1.7109375" style="180" customWidth="1"/>
    <col min="6662" max="6662" width="11.28515625" style="180" bestFit="1" customWidth="1"/>
    <col min="6663" max="6663" width="1.7109375" style="180" customWidth="1"/>
    <col min="6664" max="6664" width="12.7109375" style="180" customWidth="1"/>
    <col min="6665" max="6665" width="1.7109375" style="180" customWidth="1"/>
    <col min="6666" max="6666" width="11.28515625" style="180" bestFit="1" customWidth="1"/>
    <col min="6667" max="6667" width="1.7109375" style="180" customWidth="1"/>
    <col min="6668" max="6668" width="11.28515625" style="180" bestFit="1" customWidth="1"/>
    <col min="6669" max="6669" width="1.7109375" style="180" customWidth="1"/>
    <col min="6670" max="6670" width="11.28515625" style="180" bestFit="1" customWidth="1"/>
    <col min="6671" max="6671" width="1.7109375" style="180" customWidth="1"/>
    <col min="6672" max="6672" width="11.28515625" style="180" bestFit="1" customWidth="1"/>
    <col min="6673" max="6673" width="1.7109375" style="180" customWidth="1"/>
    <col min="6674" max="6674" width="11.28515625" style="180" bestFit="1" customWidth="1"/>
    <col min="6675" max="6675" width="1.7109375" style="180" customWidth="1"/>
    <col min="6676" max="6912" width="9.140625" style="180"/>
    <col min="6913" max="6913" width="35.7109375" style="180" customWidth="1"/>
    <col min="6914" max="6914" width="12.7109375" style="180" customWidth="1"/>
    <col min="6915" max="6915" width="1.7109375" style="180" customWidth="1"/>
    <col min="6916" max="6916" width="12.28515625" style="180" bestFit="1" customWidth="1"/>
    <col min="6917" max="6917" width="1.7109375" style="180" customWidth="1"/>
    <col min="6918" max="6918" width="11.28515625" style="180" bestFit="1" customWidth="1"/>
    <col min="6919" max="6919" width="1.7109375" style="180" customWidth="1"/>
    <col min="6920" max="6920" width="12.7109375" style="180" customWidth="1"/>
    <col min="6921" max="6921" width="1.7109375" style="180" customWidth="1"/>
    <col min="6922" max="6922" width="11.28515625" style="180" bestFit="1" customWidth="1"/>
    <col min="6923" max="6923" width="1.7109375" style="180" customWidth="1"/>
    <col min="6924" max="6924" width="11.28515625" style="180" bestFit="1" customWidth="1"/>
    <col min="6925" max="6925" width="1.7109375" style="180" customWidth="1"/>
    <col min="6926" max="6926" width="11.28515625" style="180" bestFit="1" customWidth="1"/>
    <col min="6927" max="6927" width="1.7109375" style="180" customWidth="1"/>
    <col min="6928" max="6928" width="11.28515625" style="180" bestFit="1" customWidth="1"/>
    <col min="6929" max="6929" width="1.7109375" style="180" customWidth="1"/>
    <col min="6930" max="6930" width="11.28515625" style="180" bestFit="1" customWidth="1"/>
    <col min="6931" max="6931" width="1.7109375" style="180" customWidth="1"/>
    <col min="6932" max="7168" width="9.140625" style="180"/>
    <col min="7169" max="7169" width="35.7109375" style="180" customWidth="1"/>
    <col min="7170" max="7170" width="12.7109375" style="180" customWidth="1"/>
    <col min="7171" max="7171" width="1.7109375" style="180" customWidth="1"/>
    <col min="7172" max="7172" width="12.28515625" style="180" bestFit="1" customWidth="1"/>
    <col min="7173" max="7173" width="1.7109375" style="180" customWidth="1"/>
    <col min="7174" max="7174" width="11.28515625" style="180" bestFit="1" customWidth="1"/>
    <col min="7175" max="7175" width="1.7109375" style="180" customWidth="1"/>
    <col min="7176" max="7176" width="12.7109375" style="180" customWidth="1"/>
    <col min="7177" max="7177" width="1.7109375" style="180" customWidth="1"/>
    <col min="7178" max="7178" width="11.28515625" style="180" bestFit="1" customWidth="1"/>
    <col min="7179" max="7179" width="1.7109375" style="180" customWidth="1"/>
    <col min="7180" max="7180" width="11.28515625" style="180" bestFit="1" customWidth="1"/>
    <col min="7181" max="7181" width="1.7109375" style="180" customWidth="1"/>
    <col min="7182" max="7182" width="11.28515625" style="180" bestFit="1" customWidth="1"/>
    <col min="7183" max="7183" width="1.7109375" style="180" customWidth="1"/>
    <col min="7184" max="7184" width="11.28515625" style="180" bestFit="1" customWidth="1"/>
    <col min="7185" max="7185" width="1.7109375" style="180" customWidth="1"/>
    <col min="7186" max="7186" width="11.28515625" style="180" bestFit="1" customWidth="1"/>
    <col min="7187" max="7187" width="1.7109375" style="180" customWidth="1"/>
    <col min="7188" max="7424" width="9.140625" style="180"/>
    <col min="7425" max="7425" width="35.7109375" style="180" customWidth="1"/>
    <col min="7426" max="7426" width="12.7109375" style="180" customWidth="1"/>
    <col min="7427" max="7427" width="1.7109375" style="180" customWidth="1"/>
    <col min="7428" max="7428" width="12.28515625" style="180" bestFit="1" customWidth="1"/>
    <col min="7429" max="7429" width="1.7109375" style="180" customWidth="1"/>
    <col min="7430" max="7430" width="11.28515625" style="180" bestFit="1" customWidth="1"/>
    <col min="7431" max="7431" width="1.7109375" style="180" customWidth="1"/>
    <col min="7432" max="7432" width="12.7109375" style="180" customWidth="1"/>
    <col min="7433" max="7433" width="1.7109375" style="180" customWidth="1"/>
    <col min="7434" max="7434" width="11.28515625" style="180" bestFit="1" customWidth="1"/>
    <col min="7435" max="7435" width="1.7109375" style="180" customWidth="1"/>
    <col min="7436" max="7436" width="11.28515625" style="180" bestFit="1" customWidth="1"/>
    <col min="7437" max="7437" width="1.7109375" style="180" customWidth="1"/>
    <col min="7438" max="7438" width="11.28515625" style="180" bestFit="1" customWidth="1"/>
    <col min="7439" max="7439" width="1.7109375" style="180" customWidth="1"/>
    <col min="7440" max="7440" width="11.28515625" style="180" bestFit="1" customWidth="1"/>
    <col min="7441" max="7441" width="1.7109375" style="180" customWidth="1"/>
    <col min="7442" max="7442" width="11.28515625" style="180" bestFit="1" customWidth="1"/>
    <col min="7443" max="7443" width="1.7109375" style="180" customWidth="1"/>
    <col min="7444" max="7680" width="9.140625" style="180"/>
    <col min="7681" max="7681" width="35.7109375" style="180" customWidth="1"/>
    <col min="7682" max="7682" width="12.7109375" style="180" customWidth="1"/>
    <col min="7683" max="7683" width="1.7109375" style="180" customWidth="1"/>
    <col min="7684" max="7684" width="12.28515625" style="180" bestFit="1" customWidth="1"/>
    <col min="7685" max="7685" width="1.7109375" style="180" customWidth="1"/>
    <col min="7686" max="7686" width="11.28515625" style="180" bestFit="1" customWidth="1"/>
    <col min="7687" max="7687" width="1.7109375" style="180" customWidth="1"/>
    <col min="7688" max="7688" width="12.7109375" style="180" customWidth="1"/>
    <col min="7689" max="7689" width="1.7109375" style="180" customWidth="1"/>
    <col min="7690" max="7690" width="11.28515625" style="180" bestFit="1" customWidth="1"/>
    <col min="7691" max="7691" width="1.7109375" style="180" customWidth="1"/>
    <col min="7692" max="7692" width="11.28515625" style="180" bestFit="1" customWidth="1"/>
    <col min="7693" max="7693" width="1.7109375" style="180" customWidth="1"/>
    <col min="7694" max="7694" width="11.28515625" style="180" bestFit="1" customWidth="1"/>
    <col min="7695" max="7695" width="1.7109375" style="180" customWidth="1"/>
    <col min="7696" max="7696" width="11.28515625" style="180" bestFit="1" customWidth="1"/>
    <col min="7697" max="7697" width="1.7109375" style="180" customWidth="1"/>
    <col min="7698" max="7698" width="11.28515625" style="180" bestFit="1" customWidth="1"/>
    <col min="7699" max="7699" width="1.7109375" style="180" customWidth="1"/>
    <col min="7700" max="7936" width="9.140625" style="180"/>
    <col min="7937" max="7937" width="35.7109375" style="180" customWidth="1"/>
    <col min="7938" max="7938" width="12.7109375" style="180" customWidth="1"/>
    <col min="7939" max="7939" width="1.7109375" style="180" customWidth="1"/>
    <col min="7940" max="7940" width="12.28515625" style="180" bestFit="1" customWidth="1"/>
    <col min="7941" max="7941" width="1.7109375" style="180" customWidth="1"/>
    <col min="7942" max="7942" width="11.28515625" style="180" bestFit="1" customWidth="1"/>
    <col min="7943" max="7943" width="1.7109375" style="180" customWidth="1"/>
    <col min="7944" max="7944" width="12.7109375" style="180" customWidth="1"/>
    <col min="7945" max="7945" width="1.7109375" style="180" customWidth="1"/>
    <col min="7946" max="7946" width="11.28515625" style="180" bestFit="1" customWidth="1"/>
    <col min="7947" max="7947" width="1.7109375" style="180" customWidth="1"/>
    <col min="7948" max="7948" width="11.28515625" style="180" bestFit="1" customWidth="1"/>
    <col min="7949" max="7949" width="1.7109375" style="180" customWidth="1"/>
    <col min="7950" max="7950" width="11.28515625" style="180" bestFit="1" customWidth="1"/>
    <col min="7951" max="7951" width="1.7109375" style="180" customWidth="1"/>
    <col min="7952" max="7952" width="11.28515625" style="180" bestFit="1" customWidth="1"/>
    <col min="7953" max="7953" width="1.7109375" style="180" customWidth="1"/>
    <col min="7954" max="7954" width="11.28515625" style="180" bestFit="1" customWidth="1"/>
    <col min="7955" max="7955" width="1.7109375" style="180" customWidth="1"/>
    <col min="7956" max="8192" width="9.140625" style="180"/>
    <col min="8193" max="8193" width="35.7109375" style="180" customWidth="1"/>
    <col min="8194" max="8194" width="12.7109375" style="180" customWidth="1"/>
    <col min="8195" max="8195" width="1.7109375" style="180" customWidth="1"/>
    <col min="8196" max="8196" width="12.28515625" style="180" bestFit="1" customWidth="1"/>
    <col min="8197" max="8197" width="1.7109375" style="180" customWidth="1"/>
    <col min="8198" max="8198" width="11.28515625" style="180" bestFit="1" customWidth="1"/>
    <col min="8199" max="8199" width="1.7109375" style="180" customWidth="1"/>
    <col min="8200" max="8200" width="12.7109375" style="180" customWidth="1"/>
    <col min="8201" max="8201" width="1.7109375" style="180" customWidth="1"/>
    <col min="8202" max="8202" width="11.28515625" style="180" bestFit="1" customWidth="1"/>
    <col min="8203" max="8203" width="1.7109375" style="180" customWidth="1"/>
    <col min="8204" max="8204" width="11.28515625" style="180" bestFit="1" customWidth="1"/>
    <col min="8205" max="8205" width="1.7109375" style="180" customWidth="1"/>
    <col min="8206" max="8206" width="11.28515625" style="180" bestFit="1" customWidth="1"/>
    <col min="8207" max="8207" width="1.7109375" style="180" customWidth="1"/>
    <col min="8208" max="8208" width="11.28515625" style="180" bestFit="1" customWidth="1"/>
    <col min="8209" max="8209" width="1.7109375" style="180" customWidth="1"/>
    <col min="8210" max="8210" width="11.28515625" style="180" bestFit="1" customWidth="1"/>
    <col min="8211" max="8211" width="1.7109375" style="180" customWidth="1"/>
    <col min="8212" max="8448" width="9.140625" style="180"/>
    <col min="8449" max="8449" width="35.7109375" style="180" customWidth="1"/>
    <col min="8450" max="8450" width="12.7109375" style="180" customWidth="1"/>
    <col min="8451" max="8451" width="1.7109375" style="180" customWidth="1"/>
    <col min="8452" max="8452" width="12.28515625" style="180" bestFit="1" customWidth="1"/>
    <col min="8453" max="8453" width="1.7109375" style="180" customWidth="1"/>
    <col min="8454" max="8454" width="11.28515625" style="180" bestFit="1" customWidth="1"/>
    <col min="8455" max="8455" width="1.7109375" style="180" customWidth="1"/>
    <col min="8456" max="8456" width="12.7109375" style="180" customWidth="1"/>
    <col min="8457" max="8457" width="1.7109375" style="180" customWidth="1"/>
    <col min="8458" max="8458" width="11.28515625" style="180" bestFit="1" customWidth="1"/>
    <col min="8459" max="8459" width="1.7109375" style="180" customWidth="1"/>
    <col min="8460" max="8460" width="11.28515625" style="180" bestFit="1" customWidth="1"/>
    <col min="8461" max="8461" width="1.7109375" style="180" customWidth="1"/>
    <col min="8462" max="8462" width="11.28515625" style="180" bestFit="1" customWidth="1"/>
    <col min="8463" max="8463" width="1.7109375" style="180" customWidth="1"/>
    <col min="8464" max="8464" width="11.28515625" style="180" bestFit="1" customWidth="1"/>
    <col min="8465" max="8465" width="1.7109375" style="180" customWidth="1"/>
    <col min="8466" max="8466" width="11.28515625" style="180" bestFit="1" customWidth="1"/>
    <col min="8467" max="8467" width="1.7109375" style="180" customWidth="1"/>
    <col min="8468" max="8704" width="9.140625" style="180"/>
    <col min="8705" max="8705" width="35.7109375" style="180" customWidth="1"/>
    <col min="8706" max="8706" width="12.7109375" style="180" customWidth="1"/>
    <col min="8707" max="8707" width="1.7109375" style="180" customWidth="1"/>
    <col min="8708" max="8708" width="12.28515625" style="180" bestFit="1" customWidth="1"/>
    <col min="8709" max="8709" width="1.7109375" style="180" customWidth="1"/>
    <col min="8710" max="8710" width="11.28515625" style="180" bestFit="1" customWidth="1"/>
    <col min="8711" max="8711" width="1.7109375" style="180" customWidth="1"/>
    <col min="8712" max="8712" width="12.7109375" style="180" customWidth="1"/>
    <col min="8713" max="8713" width="1.7109375" style="180" customWidth="1"/>
    <col min="8714" max="8714" width="11.28515625" style="180" bestFit="1" customWidth="1"/>
    <col min="8715" max="8715" width="1.7109375" style="180" customWidth="1"/>
    <col min="8716" max="8716" width="11.28515625" style="180" bestFit="1" customWidth="1"/>
    <col min="8717" max="8717" width="1.7109375" style="180" customWidth="1"/>
    <col min="8718" max="8718" width="11.28515625" style="180" bestFit="1" customWidth="1"/>
    <col min="8719" max="8719" width="1.7109375" style="180" customWidth="1"/>
    <col min="8720" max="8720" width="11.28515625" style="180" bestFit="1" customWidth="1"/>
    <col min="8721" max="8721" width="1.7109375" style="180" customWidth="1"/>
    <col min="8722" max="8722" width="11.28515625" style="180" bestFit="1" customWidth="1"/>
    <col min="8723" max="8723" width="1.7109375" style="180" customWidth="1"/>
    <col min="8724" max="8960" width="9.140625" style="180"/>
    <col min="8961" max="8961" width="35.7109375" style="180" customWidth="1"/>
    <col min="8962" max="8962" width="12.7109375" style="180" customWidth="1"/>
    <col min="8963" max="8963" width="1.7109375" style="180" customWidth="1"/>
    <col min="8964" max="8964" width="12.28515625" style="180" bestFit="1" customWidth="1"/>
    <col min="8965" max="8965" width="1.7109375" style="180" customWidth="1"/>
    <col min="8966" max="8966" width="11.28515625" style="180" bestFit="1" customWidth="1"/>
    <col min="8967" max="8967" width="1.7109375" style="180" customWidth="1"/>
    <col min="8968" max="8968" width="12.7109375" style="180" customWidth="1"/>
    <col min="8969" max="8969" width="1.7109375" style="180" customWidth="1"/>
    <col min="8970" max="8970" width="11.28515625" style="180" bestFit="1" customWidth="1"/>
    <col min="8971" max="8971" width="1.7109375" style="180" customWidth="1"/>
    <col min="8972" max="8972" width="11.28515625" style="180" bestFit="1" customWidth="1"/>
    <col min="8973" max="8973" width="1.7109375" style="180" customWidth="1"/>
    <col min="8974" max="8974" width="11.28515625" style="180" bestFit="1" customWidth="1"/>
    <col min="8975" max="8975" width="1.7109375" style="180" customWidth="1"/>
    <col min="8976" max="8976" width="11.28515625" style="180" bestFit="1" customWidth="1"/>
    <col min="8977" max="8977" width="1.7109375" style="180" customWidth="1"/>
    <col min="8978" max="8978" width="11.28515625" style="180" bestFit="1" customWidth="1"/>
    <col min="8979" max="8979" width="1.7109375" style="180" customWidth="1"/>
    <col min="8980" max="9216" width="9.140625" style="180"/>
    <col min="9217" max="9217" width="35.7109375" style="180" customWidth="1"/>
    <col min="9218" max="9218" width="12.7109375" style="180" customWidth="1"/>
    <col min="9219" max="9219" width="1.7109375" style="180" customWidth="1"/>
    <col min="9220" max="9220" width="12.28515625" style="180" bestFit="1" customWidth="1"/>
    <col min="9221" max="9221" width="1.7109375" style="180" customWidth="1"/>
    <col min="9222" max="9222" width="11.28515625" style="180" bestFit="1" customWidth="1"/>
    <col min="9223" max="9223" width="1.7109375" style="180" customWidth="1"/>
    <col min="9224" max="9224" width="12.7109375" style="180" customWidth="1"/>
    <col min="9225" max="9225" width="1.7109375" style="180" customWidth="1"/>
    <col min="9226" max="9226" width="11.28515625" style="180" bestFit="1" customWidth="1"/>
    <col min="9227" max="9227" width="1.7109375" style="180" customWidth="1"/>
    <col min="9228" max="9228" width="11.28515625" style="180" bestFit="1" customWidth="1"/>
    <col min="9229" max="9229" width="1.7109375" style="180" customWidth="1"/>
    <col min="9230" max="9230" width="11.28515625" style="180" bestFit="1" customWidth="1"/>
    <col min="9231" max="9231" width="1.7109375" style="180" customWidth="1"/>
    <col min="9232" max="9232" width="11.28515625" style="180" bestFit="1" customWidth="1"/>
    <col min="9233" max="9233" width="1.7109375" style="180" customWidth="1"/>
    <col min="9234" max="9234" width="11.28515625" style="180" bestFit="1" customWidth="1"/>
    <col min="9235" max="9235" width="1.7109375" style="180" customWidth="1"/>
    <col min="9236" max="9472" width="9.140625" style="180"/>
    <col min="9473" max="9473" width="35.7109375" style="180" customWidth="1"/>
    <col min="9474" max="9474" width="12.7109375" style="180" customWidth="1"/>
    <col min="9475" max="9475" width="1.7109375" style="180" customWidth="1"/>
    <col min="9476" max="9476" width="12.28515625" style="180" bestFit="1" customWidth="1"/>
    <col min="9477" max="9477" width="1.7109375" style="180" customWidth="1"/>
    <col min="9478" max="9478" width="11.28515625" style="180" bestFit="1" customWidth="1"/>
    <col min="9479" max="9479" width="1.7109375" style="180" customWidth="1"/>
    <col min="9480" max="9480" width="12.7109375" style="180" customWidth="1"/>
    <col min="9481" max="9481" width="1.7109375" style="180" customWidth="1"/>
    <col min="9482" max="9482" width="11.28515625" style="180" bestFit="1" customWidth="1"/>
    <col min="9483" max="9483" width="1.7109375" style="180" customWidth="1"/>
    <col min="9484" max="9484" width="11.28515625" style="180" bestFit="1" customWidth="1"/>
    <col min="9485" max="9485" width="1.7109375" style="180" customWidth="1"/>
    <col min="9486" max="9486" width="11.28515625" style="180" bestFit="1" customWidth="1"/>
    <col min="9487" max="9487" width="1.7109375" style="180" customWidth="1"/>
    <col min="9488" max="9488" width="11.28515625" style="180" bestFit="1" customWidth="1"/>
    <col min="9489" max="9489" width="1.7109375" style="180" customWidth="1"/>
    <col min="9490" max="9490" width="11.28515625" style="180" bestFit="1" customWidth="1"/>
    <col min="9491" max="9491" width="1.7109375" style="180" customWidth="1"/>
    <col min="9492" max="9728" width="9.140625" style="180"/>
    <col min="9729" max="9729" width="35.7109375" style="180" customWidth="1"/>
    <col min="9730" max="9730" width="12.7109375" style="180" customWidth="1"/>
    <col min="9731" max="9731" width="1.7109375" style="180" customWidth="1"/>
    <col min="9732" max="9732" width="12.28515625" style="180" bestFit="1" customWidth="1"/>
    <col min="9733" max="9733" width="1.7109375" style="180" customWidth="1"/>
    <col min="9734" max="9734" width="11.28515625" style="180" bestFit="1" customWidth="1"/>
    <col min="9735" max="9735" width="1.7109375" style="180" customWidth="1"/>
    <col min="9736" max="9736" width="12.7109375" style="180" customWidth="1"/>
    <col min="9737" max="9737" width="1.7109375" style="180" customWidth="1"/>
    <col min="9738" max="9738" width="11.28515625" style="180" bestFit="1" customWidth="1"/>
    <col min="9739" max="9739" width="1.7109375" style="180" customWidth="1"/>
    <col min="9740" max="9740" width="11.28515625" style="180" bestFit="1" customWidth="1"/>
    <col min="9741" max="9741" width="1.7109375" style="180" customWidth="1"/>
    <col min="9742" max="9742" width="11.28515625" style="180" bestFit="1" customWidth="1"/>
    <col min="9743" max="9743" width="1.7109375" style="180" customWidth="1"/>
    <col min="9744" max="9744" width="11.28515625" style="180" bestFit="1" customWidth="1"/>
    <col min="9745" max="9745" width="1.7109375" style="180" customWidth="1"/>
    <col min="9746" max="9746" width="11.28515625" style="180" bestFit="1" customWidth="1"/>
    <col min="9747" max="9747" width="1.7109375" style="180" customWidth="1"/>
    <col min="9748" max="9984" width="9.140625" style="180"/>
    <col min="9985" max="9985" width="35.7109375" style="180" customWidth="1"/>
    <col min="9986" max="9986" width="12.7109375" style="180" customWidth="1"/>
    <col min="9987" max="9987" width="1.7109375" style="180" customWidth="1"/>
    <col min="9988" max="9988" width="12.28515625" style="180" bestFit="1" customWidth="1"/>
    <col min="9989" max="9989" width="1.7109375" style="180" customWidth="1"/>
    <col min="9990" max="9990" width="11.28515625" style="180" bestFit="1" customWidth="1"/>
    <col min="9991" max="9991" width="1.7109375" style="180" customWidth="1"/>
    <col min="9992" max="9992" width="12.7109375" style="180" customWidth="1"/>
    <col min="9993" max="9993" width="1.7109375" style="180" customWidth="1"/>
    <col min="9994" max="9994" width="11.28515625" style="180" bestFit="1" customWidth="1"/>
    <col min="9995" max="9995" width="1.7109375" style="180" customWidth="1"/>
    <col min="9996" max="9996" width="11.28515625" style="180" bestFit="1" customWidth="1"/>
    <col min="9997" max="9997" width="1.7109375" style="180" customWidth="1"/>
    <col min="9998" max="9998" width="11.28515625" style="180" bestFit="1" customWidth="1"/>
    <col min="9999" max="9999" width="1.7109375" style="180" customWidth="1"/>
    <col min="10000" max="10000" width="11.28515625" style="180" bestFit="1" customWidth="1"/>
    <col min="10001" max="10001" width="1.7109375" style="180" customWidth="1"/>
    <col min="10002" max="10002" width="11.28515625" style="180" bestFit="1" customWidth="1"/>
    <col min="10003" max="10003" width="1.7109375" style="180" customWidth="1"/>
    <col min="10004" max="10240" width="9.140625" style="180"/>
    <col min="10241" max="10241" width="35.7109375" style="180" customWidth="1"/>
    <col min="10242" max="10242" width="12.7109375" style="180" customWidth="1"/>
    <col min="10243" max="10243" width="1.7109375" style="180" customWidth="1"/>
    <col min="10244" max="10244" width="12.28515625" style="180" bestFit="1" customWidth="1"/>
    <col min="10245" max="10245" width="1.7109375" style="180" customWidth="1"/>
    <col min="10246" max="10246" width="11.28515625" style="180" bestFit="1" customWidth="1"/>
    <col min="10247" max="10247" width="1.7109375" style="180" customWidth="1"/>
    <col min="10248" max="10248" width="12.7109375" style="180" customWidth="1"/>
    <col min="10249" max="10249" width="1.7109375" style="180" customWidth="1"/>
    <col min="10250" max="10250" width="11.28515625" style="180" bestFit="1" customWidth="1"/>
    <col min="10251" max="10251" width="1.7109375" style="180" customWidth="1"/>
    <col min="10252" max="10252" width="11.28515625" style="180" bestFit="1" customWidth="1"/>
    <col min="10253" max="10253" width="1.7109375" style="180" customWidth="1"/>
    <col min="10254" max="10254" width="11.28515625" style="180" bestFit="1" customWidth="1"/>
    <col min="10255" max="10255" width="1.7109375" style="180" customWidth="1"/>
    <col min="10256" max="10256" width="11.28515625" style="180" bestFit="1" customWidth="1"/>
    <col min="10257" max="10257" width="1.7109375" style="180" customWidth="1"/>
    <col min="10258" max="10258" width="11.28515625" style="180" bestFit="1" customWidth="1"/>
    <col min="10259" max="10259" width="1.7109375" style="180" customWidth="1"/>
    <col min="10260" max="10496" width="9.140625" style="180"/>
    <col min="10497" max="10497" width="35.7109375" style="180" customWidth="1"/>
    <col min="10498" max="10498" width="12.7109375" style="180" customWidth="1"/>
    <col min="10499" max="10499" width="1.7109375" style="180" customWidth="1"/>
    <col min="10500" max="10500" width="12.28515625" style="180" bestFit="1" customWidth="1"/>
    <col min="10501" max="10501" width="1.7109375" style="180" customWidth="1"/>
    <col min="10502" max="10502" width="11.28515625" style="180" bestFit="1" customWidth="1"/>
    <col min="10503" max="10503" width="1.7109375" style="180" customWidth="1"/>
    <col min="10504" max="10504" width="12.7109375" style="180" customWidth="1"/>
    <col min="10505" max="10505" width="1.7109375" style="180" customWidth="1"/>
    <col min="10506" max="10506" width="11.28515625" style="180" bestFit="1" customWidth="1"/>
    <col min="10507" max="10507" width="1.7109375" style="180" customWidth="1"/>
    <col min="10508" max="10508" width="11.28515625" style="180" bestFit="1" customWidth="1"/>
    <col min="10509" max="10509" width="1.7109375" style="180" customWidth="1"/>
    <col min="10510" max="10510" width="11.28515625" style="180" bestFit="1" customWidth="1"/>
    <col min="10511" max="10511" width="1.7109375" style="180" customWidth="1"/>
    <col min="10512" max="10512" width="11.28515625" style="180" bestFit="1" customWidth="1"/>
    <col min="10513" max="10513" width="1.7109375" style="180" customWidth="1"/>
    <col min="10514" max="10514" width="11.28515625" style="180" bestFit="1" customWidth="1"/>
    <col min="10515" max="10515" width="1.7109375" style="180" customWidth="1"/>
    <col min="10516" max="10752" width="9.140625" style="180"/>
    <col min="10753" max="10753" width="35.7109375" style="180" customWidth="1"/>
    <col min="10754" max="10754" width="12.7109375" style="180" customWidth="1"/>
    <col min="10755" max="10755" width="1.7109375" style="180" customWidth="1"/>
    <col min="10756" max="10756" width="12.28515625" style="180" bestFit="1" customWidth="1"/>
    <col min="10757" max="10757" width="1.7109375" style="180" customWidth="1"/>
    <col min="10758" max="10758" width="11.28515625" style="180" bestFit="1" customWidth="1"/>
    <col min="10759" max="10759" width="1.7109375" style="180" customWidth="1"/>
    <col min="10760" max="10760" width="12.7109375" style="180" customWidth="1"/>
    <col min="10761" max="10761" width="1.7109375" style="180" customWidth="1"/>
    <col min="10762" max="10762" width="11.28515625" style="180" bestFit="1" customWidth="1"/>
    <col min="10763" max="10763" width="1.7109375" style="180" customWidth="1"/>
    <col min="10764" max="10764" width="11.28515625" style="180" bestFit="1" customWidth="1"/>
    <col min="10765" max="10765" width="1.7109375" style="180" customWidth="1"/>
    <col min="10766" max="10766" width="11.28515625" style="180" bestFit="1" customWidth="1"/>
    <col min="10767" max="10767" width="1.7109375" style="180" customWidth="1"/>
    <col min="10768" max="10768" width="11.28515625" style="180" bestFit="1" customWidth="1"/>
    <col min="10769" max="10769" width="1.7109375" style="180" customWidth="1"/>
    <col min="10770" max="10770" width="11.28515625" style="180" bestFit="1" customWidth="1"/>
    <col min="10771" max="10771" width="1.7109375" style="180" customWidth="1"/>
    <col min="10772" max="11008" width="9.140625" style="180"/>
    <col min="11009" max="11009" width="35.7109375" style="180" customWidth="1"/>
    <col min="11010" max="11010" width="12.7109375" style="180" customWidth="1"/>
    <col min="11011" max="11011" width="1.7109375" style="180" customWidth="1"/>
    <col min="11012" max="11012" width="12.28515625" style="180" bestFit="1" customWidth="1"/>
    <col min="11013" max="11013" width="1.7109375" style="180" customWidth="1"/>
    <col min="11014" max="11014" width="11.28515625" style="180" bestFit="1" customWidth="1"/>
    <col min="11015" max="11015" width="1.7109375" style="180" customWidth="1"/>
    <col min="11016" max="11016" width="12.7109375" style="180" customWidth="1"/>
    <col min="11017" max="11017" width="1.7109375" style="180" customWidth="1"/>
    <col min="11018" max="11018" width="11.28515625" style="180" bestFit="1" customWidth="1"/>
    <col min="11019" max="11019" width="1.7109375" style="180" customWidth="1"/>
    <col min="11020" max="11020" width="11.28515625" style="180" bestFit="1" customWidth="1"/>
    <col min="11021" max="11021" width="1.7109375" style="180" customWidth="1"/>
    <col min="11022" max="11022" width="11.28515625" style="180" bestFit="1" customWidth="1"/>
    <col min="11023" max="11023" width="1.7109375" style="180" customWidth="1"/>
    <col min="11024" max="11024" width="11.28515625" style="180" bestFit="1" customWidth="1"/>
    <col min="11025" max="11025" width="1.7109375" style="180" customWidth="1"/>
    <col min="11026" max="11026" width="11.28515625" style="180" bestFit="1" customWidth="1"/>
    <col min="11027" max="11027" width="1.7109375" style="180" customWidth="1"/>
    <col min="11028" max="11264" width="9.140625" style="180"/>
    <col min="11265" max="11265" width="35.7109375" style="180" customWidth="1"/>
    <col min="11266" max="11266" width="12.7109375" style="180" customWidth="1"/>
    <col min="11267" max="11267" width="1.7109375" style="180" customWidth="1"/>
    <col min="11268" max="11268" width="12.28515625" style="180" bestFit="1" customWidth="1"/>
    <col min="11269" max="11269" width="1.7109375" style="180" customWidth="1"/>
    <col min="11270" max="11270" width="11.28515625" style="180" bestFit="1" customWidth="1"/>
    <col min="11271" max="11271" width="1.7109375" style="180" customWidth="1"/>
    <col min="11272" max="11272" width="12.7109375" style="180" customWidth="1"/>
    <col min="11273" max="11273" width="1.7109375" style="180" customWidth="1"/>
    <col min="11274" max="11274" width="11.28515625" style="180" bestFit="1" customWidth="1"/>
    <col min="11275" max="11275" width="1.7109375" style="180" customWidth="1"/>
    <col min="11276" max="11276" width="11.28515625" style="180" bestFit="1" customWidth="1"/>
    <col min="11277" max="11277" width="1.7109375" style="180" customWidth="1"/>
    <col min="11278" max="11278" width="11.28515625" style="180" bestFit="1" customWidth="1"/>
    <col min="11279" max="11279" width="1.7109375" style="180" customWidth="1"/>
    <col min="11280" max="11280" width="11.28515625" style="180" bestFit="1" customWidth="1"/>
    <col min="11281" max="11281" width="1.7109375" style="180" customWidth="1"/>
    <col min="11282" max="11282" width="11.28515625" style="180" bestFit="1" customWidth="1"/>
    <col min="11283" max="11283" width="1.7109375" style="180" customWidth="1"/>
    <col min="11284" max="11520" width="9.140625" style="180"/>
    <col min="11521" max="11521" width="35.7109375" style="180" customWidth="1"/>
    <col min="11522" max="11522" width="12.7109375" style="180" customWidth="1"/>
    <col min="11523" max="11523" width="1.7109375" style="180" customWidth="1"/>
    <col min="11524" max="11524" width="12.28515625" style="180" bestFit="1" customWidth="1"/>
    <col min="11525" max="11525" width="1.7109375" style="180" customWidth="1"/>
    <col min="11526" max="11526" width="11.28515625" style="180" bestFit="1" customWidth="1"/>
    <col min="11527" max="11527" width="1.7109375" style="180" customWidth="1"/>
    <col min="11528" max="11528" width="12.7109375" style="180" customWidth="1"/>
    <col min="11529" max="11529" width="1.7109375" style="180" customWidth="1"/>
    <col min="11530" max="11530" width="11.28515625" style="180" bestFit="1" customWidth="1"/>
    <col min="11531" max="11531" width="1.7109375" style="180" customWidth="1"/>
    <col min="11532" max="11532" width="11.28515625" style="180" bestFit="1" customWidth="1"/>
    <col min="11533" max="11533" width="1.7109375" style="180" customWidth="1"/>
    <col min="11534" max="11534" width="11.28515625" style="180" bestFit="1" customWidth="1"/>
    <col min="11535" max="11535" width="1.7109375" style="180" customWidth="1"/>
    <col min="11536" max="11536" width="11.28515625" style="180" bestFit="1" customWidth="1"/>
    <col min="11537" max="11537" width="1.7109375" style="180" customWidth="1"/>
    <col min="11538" max="11538" width="11.28515625" style="180" bestFit="1" customWidth="1"/>
    <col min="11539" max="11539" width="1.7109375" style="180" customWidth="1"/>
    <col min="11540" max="11776" width="9.140625" style="180"/>
    <col min="11777" max="11777" width="35.7109375" style="180" customWidth="1"/>
    <col min="11778" max="11778" width="12.7109375" style="180" customWidth="1"/>
    <col min="11779" max="11779" width="1.7109375" style="180" customWidth="1"/>
    <col min="11780" max="11780" width="12.28515625" style="180" bestFit="1" customWidth="1"/>
    <col min="11781" max="11781" width="1.7109375" style="180" customWidth="1"/>
    <col min="11782" max="11782" width="11.28515625" style="180" bestFit="1" customWidth="1"/>
    <col min="11783" max="11783" width="1.7109375" style="180" customWidth="1"/>
    <col min="11784" max="11784" width="12.7109375" style="180" customWidth="1"/>
    <col min="11785" max="11785" width="1.7109375" style="180" customWidth="1"/>
    <col min="11786" max="11786" width="11.28515625" style="180" bestFit="1" customWidth="1"/>
    <col min="11787" max="11787" width="1.7109375" style="180" customWidth="1"/>
    <col min="11788" max="11788" width="11.28515625" style="180" bestFit="1" customWidth="1"/>
    <col min="11789" max="11789" width="1.7109375" style="180" customWidth="1"/>
    <col min="11790" max="11790" width="11.28515625" style="180" bestFit="1" customWidth="1"/>
    <col min="11791" max="11791" width="1.7109375" style="180" customWidth="1"/>
    <col min="11792" max="11792" width="11.28515625" style="180" bestFit="1" customWidth="1"/>
    <col min="11793" max="11793" width="1.7109375" style="180" customWidth="1"/>
    <col min="11794" max="11794" width="11.28515625" style="180" bestFit="1" customWidth="1"/>
    <col min="11795" max="11795" width="1.7109375" style="180" customWidth="1"/>
    <col min="11796" max="12032" width="9.140625" style="180"/>
    <col min="12033" max="12033" width="35.7109375" style="180" customWidth="1"/>
    <col min="12034" max="12034" width="12.7109375" style="180" customWidth="1"/>
    <col min="12035" max="12035" width="1.7109375" style="180" customWidth="1"/>
    <col min="12036" max="12036" width="12.28515625" style="180" bestFit="1" customWidth="1"/>
    <col min="12037" max="12037" width="1.7109375" style="180" customWidth="1"/>
    <col min="12038" max="12038" width="11.28515625" style="180" bestFit="1" customWidth="1"/>
    <col min="12039" max="12039" width="1.7109375" style="180" customWidth="1"/>
    <col min="12040" max="12040" width="12.7109375" style="180" customWidth="1"/>
    <col min="12041" max="12041" width="1.7109375" style="180" customWidth="1"/>
    <col min="12042" max="12042" width="11.28515625" style="180" bestFit="1" customWidth="1"/>
    <col min="12043" max="12043" width="1.7109375" style="180" customWidth="1"/>
    <col min="12044" max="12044" width="11.28515625" style="180" bestFit="1" customWidth="1"/>
    <col min="12045" max="12045" width="1.7109375" style="180" customWidth="1"/>
    <col min="12046" max="12046" width="11.28515625" style="180" bestFit="1" customWidth="1"/>
    <col min="12047" max="12047" width="1.7109375" style="180" customWidth="1"/>
    <col min="12048" max="12048" width="11.28515625" style="180" bestFit="1" customWidth="1"/>
    <col min="12049" max="12049" width="1.7109375" style="180" customWidth="1"/>
    <col min="12050" max="12050" width="11.28515625" style="180" bestFit="1" customWidth="1"/>
    <col min="12051" max="12051" width="1.7109375" style="180" customWidth="1"/>
    <col min="12052" max="12288" width="9.140625" style="180"/>
    <col min="12289" max="12289" width="35.7109375" style="180" customWidth="1"/>
    <col min="12290" max="12290" width="12.7109375" style="180" customWidth="1"/>
    <col min="12291" max="12291" width="1.7109375" style="180" customWidth="1"/>
    <col min="12292" max="12292" width="12.28515625" style="180" bestFit="1" customWidth="1"/>
    <col min="12293" max="12293" width="1.7109375" style="180" customWidth="1"/>
    <col min="12294" max="12294" width="11.28515625" style="180" bestFit="1" customWidth="1"/>
    <col min="12295" max="12295" width="1.7109375" style="180" customWidth="1"/>
    <col min="12296" max="12296" width="12.7109375" style="180" customWidth="1"/>
    <col min="12297" max="12297" width="1.7109375" style="180" customWidth="1"/>
    <col min="12298" max="12298" width="11.28515625" style="180" bestFit="1" customWidth="1"/>
    <col min="12299" max="12299" width="1.7109375" style="180" customWidth="1"/>
    <col min="12300" max="12300" width="11.28515625" style="180" bestFit="1" customWidth="1"/>
    <col min="12301" max="12301" width="1.7109375" style="180" customWidth="1"/>
    <col min="12302" max="12302" width="11.28515625" style="180" bestFit="1" customWidth="1"/>
    <col min="12303" max="12303" width="1.7109375" style="180" customWidth="1"/>
    <col min="12304" max="12304" width="11.28515625" style="180" bestFit="1" customWidth="1"/>
    <col min="12305" max="12305" width="1.7109375" style="180" customWidth="1"/>
    <col min="12306" max="12306" width="11.28515625" style="180" bestFit="1" customWidth="1"/>
    <col min="12307" max="12307" width="1.7109375" style="180" customWidth="1"/>
    <col min="12308" max="12544" width="9.140625" style="180"/>
    <col min="12545" max="12545" width="35.7109375" style="180" customWidth="1"/>
    <col min="12546" max="12546" width="12.7109375" style="180" customWidth="1"/>
    <col min="12547" max="12547" width="1.7109375" style="180" customWidth="1"/>
    <col min="12548" max="12548" width="12.28515625" style="180" bestFit="1" customWidth="1"/>
    <col min="12549" max="12549" width="1.7109375" style="180" customWidth="1"/>
    <col min="12550" max="12550" width="11.28515625" style="180" bestFit="1" customWidth="1"/>
    <col min="12551" max="12551" width="1.7109375" style="180" customWidth="1"/>
    <col min="12552" max="12552" width="12.7109375" style="180" customWidth="1"/>
    <col min="12553" max="12553" width="1.7109375" style="180" customWidth="1"/>
    <col min="12554" max="12554" width="11.28515625" style="180" bestFit="1" customWidth="1"/>
    <col min="12555" max="12555" width="1.7109375" style="180" customWidth="1"/>
    <col min="12556" max="12556" width="11.28515625" style="180" bestFit="1" customWidth="1"/>
    <col min="12557" max="12557" width="1.7109375" style="180" customWidth="1"/>
    <col min="12558" max="12558" width="11.28515625" style="180" bestFit="1" customWidth="1"/>
    <col min="12559" max="12559" width="1.7109375" style="180" customWidth="1"/>
    <col min="12560" max="12560" width="11.28515625" style="180" bestFit="1" customWidth="1"/>
    <col min="12561" max="12561" width="1.7109375" style="180" customWidth="1"/>
    <col min="12562" max="12562" width="11.28515625" style="180" bestFit="1" customWidth="1"/>
    <col min="12563" max="12563" width="1.7109375" style="180" customWidth="1"/>
    <col min="12564" max="12800" width="9.140625" style="180"/>
    <col min="12801" max="12801" width="35.7109375" style="180" customWidth="1"/>
    <col min="12802" max="12802" width="12.7109375" style="180" customWidth="1"/>
    <col min="12803" max="12803" width="1.7109375" style="180" customWidth="1"/>
    <col min="12804" max="12804" width="12.28515625" style="180" bestFit="1" customWidth="1"/>
    <col min="12805" max="12805" width="1.7109375" style="180" customWidth="1"/>
    <col min="12806" max="12806" width="11.28515625" style="180" bestFit="1" customWidth="1"/>
    <col min="12807" max="12807" width="1.7109375" style="180" customWidth="1"/>
    <col min="12808" max="12808" width="12.7109375" style="180" customWidth="1"/>
    <col min="12809" max="12809" width="1.7109375" style="180" customWidth="1"/>
    <col min="12810" max="12810" width="11.28515625" style="180" bestFit="1" customWidth="1"/>
    <col min="12811" max="12811" width="1.7109375" style="180" customWidth="1"/>
    <col min="12812" max="12812" width="11.28515625" style="180" bestFit="1" customWidth="1"/>
    <col min="12813" max="12813" width="1.7109375" style="180" customWidth="1"/>
    <col min="12814" max="12814" width="11.28515625" style="180" bestFit="1" customWidth="1"/>
    <col min="12815" max="12815" width="1.7109375" style="180" customWidth="1"/>
    <col min="12816" max="12816" width="11.28515625" style="180" bestFit="1" customWidth="1"/>
    <col min="12817" max="12817" width="1.7109375" style="180" customWidth="1"/>
    <col min="12818" max="12818" width="11.28515625" style="180" bestFit="1" customWidth="1"/>
    <col min="12819" max="12819" width="1.7109375" style="180" customWidth="1"/>
    <col min="12820" max="13056" width="9.140625" style="180"/>
    <col min="13057" max="13057" width="35.7109375" style="180" customWidth="1"/>
    <col min="13058" max="13058" width="12.7109375" style="180" customWidth="1"/>
    <col min="13059" max="13059" width="1.7109375" style="180" customWidth="1"/>
    <col min="13060" max="13060" width="12.28515625" style="180" bestFit="1" customWidth="1"/>
    <col min="13061" max="13061" width="1.7109375" style="180" customWidth="1"/>
    <col min="13062" max="13062" width="11.28515625" style="180" bestFit="1" customWidth="1"/>
    <col min="13063" max="13063" width="1.7109375" style="180" customWidth="1"/>
    <col min="13064" max="13064" width="12.7109375" style="180" customWidth="1"/>
    <col min="13065" max="13065" width="1.7109375" style="180" customWidth="1"/>
    <col min="13066" max="13066" width="11.28515625" style="180" bestFit="1" customWidth="1"/>
    <col min="13067" max="13067" width="1.7109375" style="180" customWidth="1"/>
    <col min="13068" max="13068" width="11.28515625" style="180" bestFit="1" customWidth="1"/>
    <col min="13069" max="13069" width="1.7109375" style="180" customWidth="1"/>
    <col min="13070" max="13070" width="11.28515625" style="180" bestFit="1" customWidth="1"/>
    <col min="13071" max="13071" width="1.7109375" style="180" customWidth="1"/>
    <col min="13072" max="13072" width="11.28515625" style="180" bestFit="1" customWidth="1"/>
    <col min="13073" max="13073" width="1.7109375" style="180" customWidth="1"/>
    <col min="13074" max="13074" width="11.28515625" style="180" bestFit="1" customWidth="1"/>
    <col min="13075" max="13075" width="1.7109375" style="180" customWidth="1"/>
    <col min="13076" max="13312" width="9.140625" style="180"/>
    <col min="13313" max="13313" width="35.7109375" style="180" customWidth="1"/>
    <col min="13314" max="13314" width="12.7109375" style="180" customWidth="1"/>
    <col min="13315" max="13315" width="1.7109375" style="180" customWidth="1"/>
    <col min="13316" max="13316" width="12.28515625" style="180" bestFit="1" customWidth="1"/>
    <col min="13317" max="13317" width="1.7109375" style="180" customWidth="1"/>
    <col min="13318" max="13318" width="11.28515625" style="180" bestFit="1" customWidth="1"/>
    <col min="13319" max="13319" width="1.7109375" style="180" customWidth="1"/>
    <col min="13320" max="13320" width="12.7109375" style="180" customWidth="1"/>
    <col min="13321" max="13321" width="1.7109375" style="180" customWidth="1"/>
    <col min="13322" max="13322" width="11.28515625" style="180" bestFit="1" customWidth="1"/>
    <col min="13323" max="13323" width="1.7109375" style="180" customWidth="1"/>
    <col min="13324" max="13324" width="11.28515625" style="180" bestFit="1" customWidth="1"/>
    <col min="13325" max="13325" width="1.7109375" style="180" customWidth="1"/>
    <col min="13326" max="13326" width="11.28515625" style="180" bestFit="1" customWidth="1"/>
    <col min="13327" max="13327" width="1.7109375" style="180" customWidth="1"/>
    <col min="13328" max="13328" width="11.28515625" style="180" bestFit="1" customWidth="1"/>
    <col min="13329" max="13329" width="1.7109375" style="180" customWidth="1"/>
    <col min="13330" max="13330" width="11.28515625" style="180" bestFit="1" customWidth="1"/>
    <col min="13331" max="13331" width="1.7109375" style="180" customWidth="1"/>
    <col min="13332" max="13568" width="9.140625" style="180"/>
    <col min="13569" max="13569" width="35.7109375" style="180" customWidth="1"/>
    <col min="13570" max="13570" width="12.7109375" style="180" customWidth="1"/>
    <col min="13571" max="13571" width="1.7109375" style="180" customWidth="1"/>
    <col min="13572" max="13572" width="12.28515625" style="180" bestFit="1" customWidth="1"/>
    <col min="13573" max="13573" width="1.7109375" style="180" customWidth="1"/>
    <col min="13574" max="13574" width="11.28515625" style="180" bestFit="1" customWidth="1"/>
    <col min="13575" max="13575" width="1.7109375" style="180" customWidth="1"/>
    <col min="13576" max="13576" width="12.7109375" style="180" customWidth="1"/>
    <col min="13577" max="13577" width="1.7109375" style="180" customWidth="1"/>
    <col min="13578" max="13578" width="11.28515625" style="180" bestFit="1" customWidth="1"/>
    <col min="13579" max="13579" width="1.7109375" style="180" customWidth="1"/>
    <col min="13580" max="13580" width="11.28515625" style="180" bestFit="1" customWidth="1"/>
    <col min="13581" max="13581" width="1.7109375" style="180" customWidth="1"/>
    <col min="13582" max="13582" width="11.28515625" style="180" bestFit="1" customWidth="1"/>
    <col min="13583" max="13583" width="1.7109375" style="180" customWidth="1"/>
    <col min="13584" max="13584" width="11.28515625" style="180" bestFit="1" customWidth="1"/>
    <col min="13585" max="13585" width="1.7109375" style="180" customWidth="1"/>
    <col min="13586" max="13586" width="11.28515625" style="180" bestFit="1" customWidth="1"/>
    <col min="13587" max="13587" width="1.7109375" style="180" customWidth="1"/>
    <col min="13588" max="13824" width="9.140625" style="180"/>
    <col min="13825" max="13825" width="35.7109375" style="180" customWidth="1"/>
    <col min="13826" max="13826" width="12.7109375" style="180" customWidth="1"/>
    <col min="13827" max="13827" width="1.7109375" style="180" customWidth="1"/>
    <col min="13828" max="13828" width="12.28515625" style="180" bestFit="1" customWidth="1"/>
    <col min="13829" max="13829" width="1.7109375" style="180" customWidth="1"/>
    <col min="13830" max="13830" width="11.28515625" style="180" bestFit="1" customWidth="1"/>
    <col min="13831" max="13831" width="1.7109375" style="180" customWidth="1"/>
    <col min="13832" max="13832" width="12.7109375" style="180" customWidth="1"/>
    <col min="13833" max="13833" width="1.7109375" style="180" customWidth="1"/>
    <col min="13834" max="13834" width="11.28515625" style="180" bestFit="1" customWidth="1"/>
    <col min="13835" max="13835" width="1.7109375" style="180" customWidth="1"/>
    <col min="13836" max="13836" width="11.28515625" style="180" bestFit="1" customWidth="1"/>
    <col min="13837" max="13837" width="1.7109375" style="180" customWidth="1"/>
    <col min="13838" max="13838" width="11.28515625" style="180" bestFit="1" customWidth="1"/>
    <col min="13839" max="13839" width="1.7109375" style="180" customWidth="1"/>
    <col min="13840" max="13840" width="11.28515625" style="180" bestFit="1" customWidth="1"/>
    <col min="13841" max="13841" width="1.7109375" style="180" customWidth="1"/>
    <col min="13842" max="13842" width="11.28515625" style="180" bestFit="1" customWidth="1"/>
    <col min="13843" max="13843" width="1.7109375" style="180" customWidth="1"/>
    <col min="13844" max="14080" width="9.140625" style="180"/>
    <col min="14081" max="14081" width="35.7109375" style="180" customWidth="1"/>
    <col min="14082" max="14082" width="12.7109375" style="180" customWidth="1"/>
    <col min="14083" max="14083" width="1.7109375" style="180" customWidth="1"/>
    <col min="14084" max="14084" width="12.28515625" style="180" bestFit="1" customWidth="1"/>
    <col min="14085" max="14085" width="1.7109375" style="180" customWidth="1"/>
    <col min="14086" max="14086" width="11.28515625" style="180" bestFit="1" customWidth="1"/>
    <col min="14087" max="14087" width="1.7109375" style="180" customWidth="1"/>
    <col min="14088" max="14088" width="12.7109375" style="180" customWidth="1"/>
    <col min="14089" max="14089" width="1.7109375" style="180" customWidth="1"/>
    <col min="14090" max="14090" width="11.28515625" style="180" bestFit="1" customWidth="1"/>
    <col min="14091" max="14091" width="1.7109375" style="180" customWidth="1"/>
    <col min="14092" max="14092" width="11.28515625" style="180" bestFit="1" customWidth="1"/>
    <col min="14093" max="14093" width="1.7109375" style="180" customWidth="1"/>
    <col min="14094" max="14094" width="11.28515625" style="180" bestFit="1" customWidth="1"/>
    <col min="14095" max="14095" width="1.7109375" style="180" customWidth="1"/>
    <col min="14096" max="14096" width="11.28515625" style="180" bestFit="1" customWidth="1"/>
    <col min="14097" max="14097" width="1.7109375" style="180" customWidth="1"/>
    <col min="14098" max="14098" width="11.28515625" style="180" bestFit="1" customWidth="1"/>
    <col min="14099" max="14099" width="1.7109375" style="180" customWidth="1"/>
    <col min="14100" max="14336" width="9.140625" style="180"/>
    <col min="14337" max="14337" width="35.7109375" style="180" customWidth="1"/>
    <col min="14338" max="14338" width="12.7109375" style="180" customWidth="1"/>
    <col min="14339" max="14339" width="1.7109375" style="180" customWidth="1"/>
    <col min="14340" max="14340" width="12.28515625" style="180" bestFit="1" customWidth="1"/>
    <col min="14341" max="14341" width="1.7109375" style="180" customWidth="1"/>
    <col min="14342" max="14342" width="11.28515625" style="180" bestFit="1" customWidth="1"/>
    <col min="14343" max="14343" width="1.7109375" style="180" customWidth="1"/>
    <col min="14344" max="14344" width="12.7109375" style="180" customWidth="1"/>
    <col min="14345" max="14345" width="1.7109375" style="180" customWidth="1"/>
    <col min="14346" max="14346" width="11.28515625" style="180" bestFit="1" customWidth="1"/>
    <col min="14347" max="14347" width="1.7109375" style="180" customWidth="1"/>
    <col min="14348" max="14348" width="11.28515625" style="180" bestFit="1" customWidth="1"/>
    <col min="14349" max="14349" width="1.7109375" style="180" customWidth="1"/>
    <col min="14350" max="14350" width="11.28515625" style="180" bestFit="1" customWidth="1"/>
    <col min="14351" max="14351" width="1.7109375" style="180" customWidth="1"/>
    <col min="14352" max="14352" width="11.28515625" style="180" bestFit="1" customWidth="1"/>
    <col min="14353" max="14353" width="1.7109375" style="180" customWidth="1"/>
    <col min="14354" max="14354" width="11.28515625" style="180" bestFit="1" customWidth="1"/>
    <col min="14355" max="14355" width="1.7109375" style="180" customWidth="1"/>
    <col min="14356" max="14592" width="9.140625" style="180"/>
    <col min="14593" max="14593" width="35.7109375" style="180" customWidth="1"/>
    <col min="14594" max="14594" width="12.7109375" style="180" customWidth="1"/>
    <col min="14595" max="14595" width="1.7109375" style="180" customWidth="1"/>
    <col min="14596" max="14596" width="12.28515625" style="180" bestFit="1" customWidth="1"/>
    <col min="14597" max="14597" width="1.7109375" style="180" customWidth="1"/>
    <col min="14598" max="14598" width="11.28515625" style="180" bestFit="1" customWidth="1"/>
    <col min="14599" max="14599" width="1.7109375" style="180" customWidth="1"/>
    <col min="14600" max="14600" width="12.7109375" style="180" customWidth="1"/>
    <col min="14601" max="14601" width="1.7109375" style="180" customWidth="1"/>
    <col min="14602" max="14602" width="11.28515625" style="180" bestFit="1" customWidth="1"/>
    <col min="14603" max="14603" width="1.7109375" style="180" customWidth="1"/>
    <col min="14604" max="14604" width="11.28515625" style="180" bestFit="1" customWidth="1"/>
    <col min="14605" max="14605" width="1.7109375" style="180" customWidth="1"/>
    <col min="14606" max="14606" width="11.28515625" style="180" bestFit="1" customWidth="1"/>
    <col min="14607" max="14607" width="1.7109375" style="180" customWidth="1"/>
    <col min="14608" max="14608" width="11.28515625" style="180" bestFit="1" customWidth="1"/>
    <col min="14609" max="14609" width="1.7109375" style="180" customWidth="1"/>
    <col min="14610" max="14610" width="11.28515625" style="180" bestFit="1" customWidth="1"/>
    <col min="14611" max="14611" width="1.7109375" style="180" customWidth="1"/>
    <col min="14612" max="14848" width="9.140625" style="180"/>
    <col min="14849" max="14849" width="35.7109375" style="180" customWidth="1"/>
    <col min="14850" max="14850" width="12.7109375" style="180" customWidth="1"/>
    <col min="14851" max="14851" width="1.7109375" style="180" customWidth="1"/>
    <col min="14852" max="14852" width="12.28515625" style="180" bestFit="1" customWidth="1"/>
    <col min="14853" max="14853" width="1.7109375" style="180" customWidth="1"/>
    <col min="14854" max="14854" width="11.28515625" style="180" bestFit="1" customWidth="1"/>
    <col min="14855" max="14855" width="1.7109375" style="180" customWidth="1"/>
    <col min="14856" max="14856" width="12.7109375" style="180" customWidth="1"/>
    <col min="14857" max="14857" width="1.7109375" style="180" customWidth="1"/>
    <col min="14858" max="14858" width="11.28515625" style="180" bestFit="1" customWidth="1"/>
    <col min="14859" max="14859" width="1.7109375" style="180" customWidth="1"/>
    <col min="14860" max="14860" width="11.28515625" style="180" bestFit="1" customWidth="1"/>
    <col min="14861" max="14861" width="1.7109375" style="180" customWidth="1"/>
    <col min="14862" max="14862" width="11.28515625" style="180" bestFit="1" customWidth="1"/>
    <col min="14863" max="14863" width="1.7109375" style="180" customWidth="1"/>
    <col min="14864" max="14864" width="11.28515625" style="180" bestFit="1" customWidth="1"/>
    <col min="14865" max="14865" width="1.7109375" style="180" customWidth="1"/>
    <col min="14866" max="14866" width="11.28515625" style="180" bestFit="1" customWidth="1"/>
    <col min="14867" max="14867" width="1.7109375" style="180" customWidth="1"/>
    <col min="14868" max="15104" width="9.140625" style="180"/>
    <col min="15105" max="15105" width="35.7109375" style="180" customWidth="1"/>
    <col min="15106" max="15106" width="12.7109375" style="180" customWidth="1"/>
    <col min="15107" max="15107" width="1.7109375" style="180" customWidth="1"/>
    <col min="15108" max="15108" width="12.28515625" style="180" bestFit="1" customWidth="1"/>
    <col min="15109" max="15109" width="1.7109375" style="180" customWidth="1"/>
    <col min="15110" max="15110" width="11.28515625" style="180" bestFit="1" customWidth="1"/>
    <col min="15111" max="15111" width="1.7109375" style="180" customWidth="1"/>
    <col min="15112" max="15112" width="12.7109375" style="180" customWidth="1"/>
    <col min="15113" max="15113" width="1.7109375" style="180" customWidth="1"/>
    <col min="15114" max="15114" width="11.28515625" style="180" bestFit="1" customWidth="1"/>
    <col min="15115" max="15115" width="1.7109375" style="180" customWidth="1"/>
    <col min="15116" max="15116" width="11.28515625" style="180" bestFit="1" customWidth="1"/>
    <col min="15117" max="15117" width="1.7109375" style="180" customWidth="1"/>
    <col min="15118" max="15118" width="11.28515625" style="180" bestFit="1" customWidth="1"/>
    <col min="15119" max="15119" width="1.7109375" style="180" customWidth="1"/>
    <col min="15120" max="15120" width="11.28515625" style="180" bestFit="1" customWidth="1"/>
    <col min="15121" max="15121" width="1.7109375" style="180" customWidth="1"/>
    <col min="15122" max="15122" width="11.28515625" style="180" bestFit="1" customWidth="1"/>
    <col min="15123" max="15123" width="1.7109375" style="180" customWidth="1"/>
    <col min="15124" max="15360" width="9.140625" style="180"/>
    <col min="15361" max="15361" width="35.7109375" style="180" customWidth="1"/>
    <col min="15362" max="15362" width="12.7109375" style="180" customWidth="1"/>
    <col min="15363" max="15363" width="1.7109375" style="180" customWidth="1"/>
    <col min="15364" max="15364" width="12.28515625" style="180" bestFit="1" customWidth="1"/>
    <col min="15365" max="15365" width="1.7109375" style="180" customWidth="1"/>
    <col min="15366" max="15366" width="11.28515625" style="180" bestFit="1" customWidth="1"/>
    <col min="15367" max="15367" width="1.7109375" style="180" customWidth="1"/>
    <col min="15368" max="15368" width="12.7109375" style="180" customWidth="1"/>
    <col min="15369" max="15369" width="1.7109375" style="180" customWidth="1"/>
    <col min="15370" max="15370" width="11.28515625" style="180" bestFit="1" customWidth="1"/>
    <col min="15371" max="15371" width="1.7109375" style="180" customWidth="1"/>
    <col min="15372" max="15372" width="11.28515625" style="180" bestFit="1" customWidth="1"/>
    <col min="15373" max="15373" width="1.7109375" style="180" customWidth="1"/>
    <col min="15374" max="15374" width="11.28515625" style="180" bestFit="1" customWidth="1"/>
    <col min="15375" max="15375" width="1.7109375" style="180" customWidth="1"/>
    <col min="15376" max="15376" width="11.28515625" style="180" bestFit="1" customWidth="1"/>
    <col min="15377" max="15377" width="1.7109375" style="180" customWidth="1"/>
    <col min="15378" max="15378" width="11.28515625" style="180" bestFit="1" customWidth="1"/>
    <col min="15379" max="15379" width="1.7109375" style="180" customWidth="1"/>
    <col min="15380" max="15616" width="9.140625" style="180"/>
    <col min="15617" max="15617" width="35.7109375" style="180" customWidth="1"/>
    <col min="15618" max="15618" width="12.7109375" style="180" customWidth="1"/>
    <col min="15619" max="15619" width="1.7109375" style="180" customWidth="1"/>
    <col min="15620" max="15620" width="12.28515625" style="180" bestFit="1" customWidth="1"/>
    <col min="15621" max="15621" width="1.7109375" style="180" customWidth="1"/>
    <col min="15622" max="15622" width="11.28515625" style="180" bestFit="1" customWidth="1"/>
    <col min="15623" max="15623" width="1.7109375" style="180" customWidth="1"/>
    <col min="15624" max="15624" width="12.7109375" style="180" customWidth="1"/>
    <col min="15625" max="15625" width="1.7109375" style="180" customWidth="1"/>
    <col min="15626" max="15626" width="11.28515625" style="180" bestFit="1" customWidth="1"/>
    <col min="15627" max="15627" width="1.7109375" style="180" customWidth="1"/>
    <col min="15628" max="15628" width="11.28515625" style="180" bestFit="1" customWidth="1"/>
    <col min="15629" max="15629" width="1.7109375" style="180" customWidth="1"/>
    <col min="15630" max="15630" width="11.28515625" style="180" bestFit="1" customWidth="1"/>
    <col min="15631" max="15631" width="1.7109375" style="180" customWidth="1"/>
    <col min="15632" max="15632" width="11.28515625" style="180" bestFit="1" customWidth="1"/>
    <col min="15633" max="15633" width="1.7109375" style="180" customWidth="1"/>
    <col min="15634" max="15634" width="11.28515625" style="180" bestFit="1" customWidth="1"/>
    <col min="15635" max="15635" width="1.7109375" style="180" customWidth="1"/>
    <col min="15636" max="15872" width="9.140625" style="180"/>
    <col min="15873" max="15873" width="35.7109375" style="180" customWidth="1"/>
    <col min="15874" max="15874" width="12.7109375" style="180" customWidth="1"/>
    <col min="15875" max="15875" width="1.7109375" style="180" customWidth="1"/>
    <col min="15876" max="15876" width="12.28515625" style="180" bestFit="1" customWidth="1"/>
    <col min="15877" max="15877" width="1.7109375" style="180" customWidth="1"/>
    <col min="15878" max="15878" width="11.28515625" style="180" bestFit="1" customWidth="1"/>
    <col min="15879" max="15879" width="1.7109375" style="180" customWidth="1"/>
    <col min="15880" max="15880" width="12.7109375" style="180" customWidth="1"/>
    <col min="15881" max="15881" width="1.7109375" style="180" customWidth="1"/>
    <col min="15882" max="15882" width="11.28515625" style="180" bestFit="1" customWidth="1"/>
    <col min="15883" max="15883" width="1.7109375" style="180" customWidth="1"/>
    <col min="15884" max="15884" width="11.28515625" style="180" bestFit="1" customWidth="1"/>
    <col min="15885" max="15885" width="1.7109375" style="180" customWidth="1"/>
    <col min="15886" max="15886" width="11.28515625" style="180" bestFit="1" customWidth="1"/>
    <col min="15887" max="15887" width="1.7109375" style="180" customWidth="1"/>
    <col min="15888" max="15888" width="11.28515625" style="180" bestFit="1" customWidth="1"/>
    <col min="15889" max="15889" width="1.7109375" style="180" customWidth="1"/>
    <col min="15890" max="15890" width="11.28515625" style="180" bestFit="1" customWidth="1"/>
    <col min="15891" max="15891" width="1.7109375" style="180" customWidth="1"/>
    <col min="15892" max="16128" width="9.140625" style="180"/>
    <col min="16129" max="16129" width="35.7109375" style="180" customWidth="1"/>
    <col min="16130" max="16130" width="12.7109375" style="180" customWidth="1"/>
    <col min="16131" max="16131" width="1.7109375" style="180" customWidth="1"/>
    <col min="16132" max="16132" width="12.28515625" style="180" bestFit="1" customWidth="1"/>
    <col min="16133" max="16133" width="1.7109375" style="180" customWidth="1"/>
    <col min="16134" max="16134" width="11.28515625" style="180" bestFit="1" customWidth="1"/>
    <col min="16135" max="16135" width="1.7109375" style="180" customWidth="1"/>
    <col min="16136" max="16136" width="12.7109375" style="180" customWidth="1"/>
    <col min="16137" max="16137" width="1.7109375" style="180" customWidth="1"/>
    <col min="16138" max="16138" width="11.28515625" style="180" bestFit="1" customWidth="1"/>
    <col min="16139" max="16139" width="1.7109375" style="180" customWidth="1"/>
    <col min="16140" max="16140" width="11.28515625" style="180" bestFit="1" customWidth="1"/>
    <col min="16141" max="16141" width="1.7109375" style="180" customWidth="1"/>
    <col min="16142" max="16142" width="11.28515625" style="180" bestFit="1" customWidth="1"/>
    <col min="16143" max="16143" width="1.7109375" style="180" customWidth="1"/>
    <col min="16144" max="16144" width="11.28515625" style="180" bestFit="1" customWidth="1"/>
    <col min="16145" max="16145" width="1.7109375" style="180" customWidth="1"/>
    <col min="16146" max="16146" width="11.28515625" style="180" bestFit="1" customWidth="1"/>
    <col min="16147" max="16147" width="1.7109375" style="180" customWidth="1"/>
    <col min="16148" max="16384" width="9.140625" style="180"/>
  </cols>
  <sheetData>
    <row r="1" spans="1:19" ht="1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9">
      <c r="A2" s="432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9">
      <c r="A3" s="437" t="s">
        <v>214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</row>
    <row r="4" spans="1:19" ht="15.75">
      <c r="A4" s="434" t="s">
        <v>230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</row>
    <row r="5" spans="1:19" ht="15.7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221" t="s">
        <v>225</v>
      </c>
      <c r="Q5" s="182"/>
      <c r="R5" s="182"/>
      <c r="S5" s="182"/>
    </row>
    <row r="6" spans="1:19" ht="15.7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8" spans="1:19" ht="13.5" thickBot="1">
      <c r="B8" s="185" t="s">
        <v>49</v>
      </c>
      <c r="C8" s="185"/>
      <c r="D8" s="185" t="s">
        <v>52</v>
      </c>
      <c r="E8" s="185"/>
      <c r="F8" s="185" t="s">
        <v>51</v>
      </c>
      <c r="G8" s="185"/>
      <c r="H8" s="186" t="s">
        <v>52</v>
      </c>
      <c r="J8" s="430" t="s">
        <v>226</v>
      </c>
      <c r="K8" s="430"/>
      <c r="L8" s="430"/>
      <c r="M8" s="430"/>
      <c r="N8" s="430"/>
      <c r="O8" s="430"/>
      <c r="P8" s="430"/>
      <c r="Q8" s="430"/>
      <c r="R8" s="430"/>
    </row>
    <row r="9" spans="1:19">
      <c r="B9" s="187">
        <v>2013</v>
      </c>
      <c r="C9" s="188"/>
      <c r="D9" s="187">
        <v>2014</v>
      </c>
      <c r="E9" s="188"/>
      <c r="F9" s="187">
        <v>2014</v>
      </c>
      <c r="G9" s="188"/>
      <c r="H9" s="222">
        <v>2015</v>
      </c>
      <c r="I9" s="185"/>
      <c r="J9" s="190">
        <v>2016</v>
      </c>
      <c r="K9" s="185"/>
      <c r="L9" s="190">
        <v>2017</v>
      </c>
      <c r="M9" s="185"/>
      <c r="N9" s="190">
        <v>2018</v>
      </c>
      <c r="O9" s="185"/>
      <c r="P9" s="190">
        <v>2019</v>
      </c>
      <c r="Q9" s="185"/>
      <c r="R9" s="190">
        <v>2020</v>
      </c>
    </row>
    <row r="10" spans="1:19">
      <c r="B10" s="191"/>
      <c r="C10" s="191"/>
      <c r="D10" s="191"/>
      <c r="E10" s="191"/>
      <c r="F10" s="191"/>
      <c r="G10" s="191"/>
      <c r="H10" s="192"/>
    </row>
    <row r="11" spans="1:19">
      <c r="B11" s="191"/>
      <c r="C11" s="191"/>
      <c r="D11" s="191"/>
      <c r="E11" s="191"/>
      <c r="F11" s="191"/>
      <c r="G11" s="191"/>
      <c r="H11" s="192"/>
    </row>
    <row r="12" spans="1:19">
      <c r="B12" s="191"/>
      <c r="C12" s="191"/>
      <c r="D12" s="191"/>
      <c r="E12" s="191"/>
      <c r="F12" s="191"/>
      <c r="G12" s="191"/>
      <c r="H12" s="192"/>
    </row>
    <row r="13" spans="1:19">
      <c r="A13" s="193" t="s">
        <v>176</v>
      </c>
      <c r="B13" s="194">
        <v>0</v>
      </c>
      <c r="C13" s="194"/>
      <c r="D13" s="194">
        <v>0</v>
      </c>
      <c r="E13" s="194"/>
      <c r="F13" s="194">
        <f>+B54</f>
        <v>0</v>
      </c>
      <c r="G13" s="194"/>
      <c r="H13" s="196">
        <f>+F54</f>
        <v>1293144</v>
      </c>
      <c r="I13" s="194"/>
      <c r="J13" s="194">
        <f>+H54</f>
        <v>1293144</v>
      </c>
      <c r="K13" s="194"/>
      <c r="L13" s="194">
        <f>+J54</f>
        <v>1293144</v>
      </c>
      <c r="M13" s="194"/>
      <c r="N13" s="194">
        <f>+L54</f>
        <v>1293144</v>
      </c>
      <c r="O13" s="194"/>
      <c r="P13" s="194">
        <f>+N54</f>
        <v>1293144</v>
      </c>
      <c r="Q13" s="194"/>
      <c r="R13" s="194">
        <f>+P54</f>
        <v>1293144</v>
      </c>
    </row>
    <row r="14" spans="1:19">
      <c r="H14" s="197"/>
    </row>
    <row r="15" spans="1:19">
      <c r="A15" s="193" t="s">
        <v>177</v>
      </c>
      <c r="H15" s="197"/>
    </row>
    <row r="16" spans="1:19">
      <c r="A16" s="180" t="s">
        <v>178</v>
      </c>
      <c r="B16" s="198"/>
      <c r="C16" s="198"/>
      <c r="D16" s="198"/>
      <c r="E16" s="198"/>
      <c r="F16" s="198"/>
      <c r="G16" s="198"/>
      <c r="H16" s="199"/>
      <c r="J16" s="198"/>
      <c r="K16" s="198"/>
      <c r="L16" s="198"/>
      <c r="M16" s="198"/>
      <c r="N16" s="198"/>
      <c r="O16" s="198"/>
      <c r="P16" s="198"/>
      <c r="R16" s="198"/>
    </row>
    <row r="17" spans="1:18">
      <c r="A17" s="202" t="s">
        <v>215</v>
      </c>
      <c r="B17" s="198">
        <v>0</v>
      </c>
      <c r="C17" s="198"/>
      <c r="D17" s="198">
        <v>25000000</v>
      </c>
      <c r="E17" s="198"/>
      <c r="F17" s="198">
        <v>0</v>
      </c>
      <c r="G17" s="198"/>
      <c r="H17" s="199">
        <v>0</v>
      </c>
      <c r="J17" s="198">
        <v>0</v>
      </c>
      <c r="K17" s="198"/>
      <c r="L17" s="198">
        <v>0</v>
      </c>
      <c r="M17" s="198"/>
      <c r="N17" s="198">
        <v>0</v>
      </c>
      <c r="O17" s="198"/>
      <c r="P17" s="198">
        <v>0</v>
      </c>
      <c r="R17" s="198">
        <v>0</v>
      </c>
    </row>
    <row r="18" spans="1:18">
      <c r="A18" s="202" t="s">
        <v>216</v>
      </c>
      <c r="B18" s="200">
        <v>0</v>
      </c>
      <c r="C18" s="198"/>
      <c r="D18" s="200">
        <v>1900000</v>
      </c>
      <c r="E18" s="198"/>
      <c r="F18" s="200">
        <v>1293144</v>
      </c>
      <c r="G18" s="198"/>
      <c r="H18" s="201">
        <v>5600000</v>
      </c>
      <c r="J18" s="200">
        <v>0</v>
      </c>
      <c r="K18" s="198"/>
      <c r="L18" s="200">
        <v>0</v>
      </c>
      <c r="M18" s="198"/>
      <c r="N18" s="200">
        <v>0</v>
      </c>
      <c r="O18" s="198"/>
      <c r="P18" s="200">
        <v>0</v>
      </c>
      <c r="R18" s="200">
        <v>0</v>
      </c>
    </row>
    <row r="19" spans="1:18">
      <c r="A19" s="180" t="s">
        <v>179</v>
      </c>
      <c r="B19" s="198">
        <f>SUM(B16:B18)</f>
        <v>0</v>
      </c>
      <c r="C19" s="198"/>
      <c r="D19" s="198">
        <f>SUM(D16:D18)</f>
        <v>26900000</v>
      </c>
      <c r="E19" s="198"/>
      <c r="F19" s="198">
        <f>SUM(F16:F18)</f>
        <v>1293144</v>
      </c>
      <c r="G19" s="198"/>
      <c r="H19" s="199">
        <f>SUM(H16:H18)</f>
        <v>5600000</v>
      </c>
      <c r="J19" s="198">
        <f>SUM(J16:J18)</f>
        <v>0</v>
      </c>
      <c r="K19" s="198"/>
      <c r="L19" s="198">
        <f>SUM(L16:L18)</f>
        <v>0</v>
      </c>
      <c r="M19" s="198"/>
      <c r="N19" s="198">
        <f>SUM(N16:N18)</f>
        <v>0</v>
      </c>
      <c r="O19" s="198"/>
      <c r="P19" s="198">
        <f>SUM(P16:P18)</f>
        <v>0</v>
      </c>
      <c r="R19" s="198">
        <f>SUM(R16:R18)</f>
        <v>0</v>
      </c>
    </row>
    <row r="20" spans="1:18">
      <c r="H20" s="197"/>
    </row>
    <row r="21" spans="1:18">
      <c r="A21" s="193" t="s">
        <v>180</v>
      </c>
      <c r="H21" s="197"/>
    </row>
    <row r="22" spans="1:18">
      <c r="A22" s="193"/>
      <c r="H22" s="197"/>
    </row>
    <row r="23" spans="1:18">
      <c r="A23" s="215" t="s">
        <v>72</v>
      </c>
      <c r="B23" s="198"/>
      <c r="C23" s="198"/>
      <c r="D23" s="198"/>
      <c r="E23" s="198"/>
      <c r="F23" s="198"/>
      <c r="G23" s="198"/>
      <c r="H23" s="199"/>
      <c r="J23" s="198"/>
      <c r="K23" s="198"/>
      <c r="L23" s="198"/>
      <c r="M23" s="198"/>
      <c r="N23" s="198"/>
      <c r="O23" s="198"/>
      <c r="P23" s="198"/>
      <c r="R23" s="198"/>
    </row>
    <row r="24" spans="1:18">
      <c r="A24" s="202" t="s">
        <v>201</v>
      </c>
      <c r="B24" s="198"/>
      <c r="C24" s="198"/>
      <c r="D24" s="198"/>
      <c r="E24" s="198"/>
      <c r="F24" s="198"/>
      <c r="G24" s="198"/>
      <c r="H24" s="199">
        <v>0</v>
      </c>
      <c r="I24" s="207"/>
      <c r="J24" s="204">
        <v>0</v>
      </c>
      <c r="K24" s="204"/>
      <c r="L24" s="204">
        <v>0</v>
      </c>
      <c r="M24" s="204"/>
      <c r="N24" s="204">
        <v>0</v>
      </c>
      <c r="O24" s="204"/>
      <c r="P24" s="204">
        <v>0</v>
      </c>
      <c r="Q24" s="207"/>
      <c r="R24" s="204">
        <v>0</v>
      </c>
    </row>
    <row r="25" spans="1:18">
      <c r="A25" s="202" t="s">
        <v>202</v>
      </c>
      <c r="B25" s="198">
        <v>0</v>
      </c>
      <c r="C25" s="198"/>
      <c r="D25" s="198">
        <v>0</v>
      </c>
      <c r="E25" s="198"/>
      <c r="F25" s="198">
        <v>0</v>
      </c>
      <c r="G25" s="198"/>
      <c r="H25" s="199">
        <v>0</v>
      </c>
      <c r="I25" s="207"/>
      <c r="J25" s="204">
        <v>0</v>
      </c>
      <c r="K25" s="204"/>
      <c r="L25" s="204">
        <v>0</v>
      </c>
      <c r="M25" s="204"/>
      <c r="N25" s="204">
        <v>0</v>
      </c>
      <c r="O25" s="204"/>
      <c r="P25" s="204">
        <v>0</v>
      </c>
      <c r="Q25" s="207"/>
      <c r="R25" s="204">
        <v>0</v>
      </c>
    </row>
    <row r="26" spans="1:18">
      <c r="A26" s="202" t="s">
        <v>203</v>
      </c>
      <c r="B26" s="198">
        <v>0</v>
      </c>
      <c r="C26" s="198"/>
      <c r="D26" s="198">
        <v>0</v>
      </c>
      <c r="E26" s="198"/>
      <c r="F26" s="198">
        <v>0</v>
      </c>
      <c r="G26" s="198"/>
      <c r="H26" s="199">
        <v>0</v>
      </c>
      <c r="I26" s="207"/>
      <c r="J26" s="204">
        <v>0</v>
      </c>
      <c r="K26" s="204"/>
      <c r="L26" s="204">
        <v>0</v>
      </c>
      <c r="M26" s="204"/>
      <c r="N26" s="204">
        <v>0</v>
      </c>
      <c r="O26" s="204"/>
      <c r="P26" s="204">
        <v>0</v>
      </c>
      <c r="Q26" s="207"/>
      <c r="R26" s="204">
        <v>0</v>
      </c>
    </row>
    <row r="27" spans="1:18">
      <c r="A27" s="202" t="s">
        <v>204</v>
      </c>
      <c r="B27" s="200">
        <v>0</v>
      </c>
      <c r="C27" s="198"/>
      <c r="D27" s="200">
        <v>0</v>
      </c>
      <c r="E27" s="198"/>
      <c r="F27" s="200">
        <v>0</v>
      </c>
      <c r="G27" s="198"/>
      <c r="H27" s="201">
        <v>0</v>
      </c>
      <c r="I27" s="207"/>
      <c r="J27" s="206">
        <v>0</v>
      </c>
      <c r="K27" s="204"/>
      <c r="L27" s="206">
        <v>0</v>
      </c>
      <c r="M27" s="204"/>
      <c r="N27" s="206">
        <v>0</v>
      </c>
      <c r="O27" s="204"/>
      <c r="P27" s="206">
        <v>0</v>
      </c>
      <c r="Q27" s="207"/>
      <c r="R27" s="206">
        <v>0</v>
      </c>
    </row>
    <row r="28" spans="1:18">
      <c r="A28" s="202" t="s">
        <v>205</v>
      </c>
      <c r="B28" s="198">
        <f>SUM(B25:B27)</f>
        <v>0</v>
      </c>
      <c r="C28" s="198"/>
      <c r="D28" s="198">
        <v>1900000</v>
      </c>
      <c r="E28" s="198"/>
      <c r="F28" s="198">
        <f>SUM(F25:F27)</f>
        <v>0</v>
      </c>
      <c r="G28" s="198"/>
      <c r="H28" s="199">
        <v>5600000</v>
      </c>
      <c r="J28" s="198">
        <f>SUM(J24:J27)</f>
        <v>0</v>
      </c>
      <c r="K28" s="198"/>
      <c r="L28" s="198">
        <f>SUM(L24:L27)</f>
        <v>0</v>
      </c>
      <c r="M28" s="198"/>
      <c r="N28" s="198">
        <f>SUM(N24:N27)</f>
        <v>0</v>
      </c>
      <c r="O28" s="198"/>
      <c r="P28" s="198">
        <f>SUM(P24:P27)</f>
        <v>0</v>
      </c>
      <c r="R28" s="198">
        <f>SUM(R24:R27)</f>
        <v>0</v>
      </c>
    </row>
    <row r="29" spans="1:18">
      <c r="A29" s="202"/>
      <c r="B29" s="198"/>
      <c r="C29" s="198"/>
      <c r="D29" s="198"/>
      <c r="E29" s="198"/>
      <c r="F29" s="198"/>
      <c r="G29" s="198"/>
      <c r="H29" s="199"/>
      <c r="J29" s="198"/>
      <c r="K29" s="198"/>
      <c r="L29" s="198"/>
      <c r="M29" s="198"/>
      <c r="N29" s="198"/>
      <c r="O29" s="198"/>
      <c r="P29" s="198"/>
      <c r="R29" s="198"/>
    </row>
    <row r="30" spans="1:18">
      <c r="A30" s="215" t="s">
        <v>73</v>
      </c>
      <c r="B30" s="198"/>
      <c r="C30" s="198"/>
      <c r="D30" s="198"/>
      <c r="E30" s="198"/>
      <c r="F30" s="198"/>
      <c r="G30" s="198"/>
      <c r="H30" s="199"/>
      <c r="J30" s="198"/>
      <c r="K30" s="198"/>
      <c r="L30" s="198"/>
      <c r="M30" s="198"/>
      <c r="N30" s="198"/>
      <c r="O30" s="198"/>
      <c r="P30" s="198"/>
      <c r="R30" s="198"/>
    </row>
    <row r="31" spans="1:18">
      <c r="A31" s="202" t="s">
        <v>201</v>
      </c>
      <c r="B31" s="198"/>
      <c r="C31" s="198"/>
      <c r="D31" s="198"/>
      <c r="E31" s="198"/>
      <c r="F31" s="198"/>
      <c r="G31" s="198"/>
      <c r="H31" s="199">
        <v>0</v>
      </c>
      <c r="I31" s="207"/>
      <c r="J31" s="204">
        <v>0</v>
      </c>
      <c r="K31" s="204"/>
      <c r="L31" s="204">
        <v>0</v>
      </c>
      <c r="M31" s="204"/>
      <c r="N31" s="204">
        <v>0</v>
      </c>
      <c r="O31" s="204"/>
      <c r="P31" s="204">
        <v>0</v>
      </c>
      <c r="Q31" s="207"/>
      <c r="R31" s="204">
        <v>0</v>
      </c>
    </row>
    <row r="32" spans="1:18">
      <c r="A32" s="202" t="s">
        <v>202</v>
      </c>
      <c r="B32" s="198">
        <v>0</v>
      </c>
      <c r="C32" s="198"/>
      <c r="D32" s="198">
        <v>0</v>
      </c>
      <c r="E32" s="198"/>
      <c r="F32" s="198">
        <v>0</v>
      </c>
      <c r="G32" s="198"/>
      <c r="H32" s="199">
        <v>0</v>
      </c>
      <c r="I32" s="207"/>
      <c r="J32" s="204">
        <v>0</v>
      </c>
      <c r="K32" s="204"/>
      <c r="L32" s="204">
        <v>0</v>
      </c>
      <c r="M32" s="204"/>
      <c r="N32" s="204">
        <v>0</v>
      </c>
      <c r="O32" s="204"/>
      <c r="P32" s="204">
        <v>0</v>
      </c>
      <c r="Q32" s="207"/>
      <c r="R32" s="204">
        <v>0</v>
      </c>
    </row>
    <row r="33" spans="1:18">
      <c r="A33" s="202" t="s">
        <v>203</v>
      </c>
      <c r="B33" s="198">
        <v>0</v>
      </c>
      <c r="C33" s="198"/>
      <c r="D33" s="198">
        <v>0</v>
      </c>
      <c r="E33" s="198"/>
      <c r="F33" s="198">
        <v>0</v>
      </c>
      <c r="G33" s="198"/>
      <c r="H33" s="199">
        <v>0</v>
      </c>
      <c r="I33" s="207"/>
      <c r="J33" s="204">
        <v>0</v>
      </c>
      <c r="K33" s="204"/>
      <c r="L33" s="204">
        <v>0</v>
      </c>
      <c r="M33" s="204"/>
      <c r="N33" s="204">
        <v>0</v>
      </c>
      <c r="O33" s="204"/>
      <c r="P33" s="204">
        <v>0</v>
      </c>
      <c r="Q33" s="207"/>
      <c r="R33" s="204">
        <v>0</v>
      </c>
    </row>
    <row r="34" spans="1:18">
      <c r="A34" s="202" t="s">
        <v>204</v>
      </c>
      <c r="B34" s="200">
        <v>0</v>
      </c>
      <c r="C34" s="198"/>
      <c r="D34" s="200">
        <v>0</v>
      </c>
      <c r="E34" s="198"/>
      <c r="F34" s="200">
        <v>0</v>
      </c>
      <c r="G34" s="198"/>
      <c r="H34" s="201">
        <v>0</v>
      </c>
      <c r="I34" s="207"/>
      <c r="J34" s="206">
        <v>0</v>
      </c>
      <c r="K34" s="204"/>
      <c r="L34" s="206">
        <v>0</v>
      </c>
      <c r="M34" s="204"/>
      <c r="N34" s="206">
        <v>0</v>
      </c>
      <c r="O34" s="204"/>
      <c r="P34" s="206">
        <v>0</v>
      </c>
      <c r="Q34" s="207"/>
      <c r="R34" s="206">
        <v>0</v>
      </c>
    </row>
    <row r="35" spans="1:18">
      <c r="A35" s="202" t="s">
        <v>206</v>
      </c>
      <c r="B35" s="200">
        <f>SUM(B32:B34)</f>
        <v>0</v>
      </c>
      <c r="C35" s="198"/>
      <c r="D35" s="200">
        <f>SUM(D32:D34)</f>
        <v>0</v>
      </c>
      <c r="E35" s="198"/>
      <c r="F35" s="200">
        <f>SUM(F32:F34)</f>
        <v>0</v>
      </c>
      <c r="G35" s="198"/>
      <c r="H35" s="201">
        <f>SUM(H32:H34)</f>
        <v>0</v>
      </c>
      <c r="J35" s="200">
        <f>SUM(J31:J34)</f>
        <v>0</v>
      </c>
      <c r="K35" s="198"/>
      <c r="L35" s="200">
        <f>SUM(L31:L34)</f>
        <v>0</v>
      </c>
      <c r="M35" s="198"/>
      <c r="N35" s="200">
        <f>SUM(N31:N34)</f>
        <v>0</v>
      </c>
      <c r="O35" s="198"/>
      <c r="P35" s="200">
        <f>SUM(P31:P34)</f>
        <v>0</v>
      </c>
      <c r="R35" s="200">
        <f>SUM(R31:R34)</f>
        <v>0</v>
      </c>
    </row>
    <row r="36" spans="1:18">
      <c r="H36" s="197"/>
    </row>
    <row r="37" spans="1:18">
      <c r="A37" s="215" t="s">
        <v>217</v>
      </c>
      <c r="H37" s="197"/>
    </row>
    <row r="38" spans="1:18">
      <c r="A38" s="202" t="s">
        <v>201</v>
      </c>
      <c r="B38" s="198"/>
      <c r="C38" s="198"/>
      <c r="D38" s="198"/>
      <c r="E38" s="198"/>
      <c r="F38" s="198"/>
      <c r="G38" s="198"/>
      <c r="H38" s="199">
        <v>0</v>
      </c>
      <c r="I38" s="207"/>
      <c r="J38" s="204">
        <v>0</v>
      </c>
      <c r="K38" s="204"/>
      <c r="L38" s="204">
        <v>0</v>
      </c>
      <c r="M38" s="204"/>
      <c r="N38" s="204">
        <v>0</v>
      </c>
      <c r="O38" s="204"/>
      <c r="P38" s="204">
        <v>0</v>
      </c>
      <c r="Q38" s="207"/>
      <c r="R38" s="204">
        <v>0</v>
      </c>
    </row>
    <row r="39" spans="1:18">
      <c r="A39" s="202" t="s">
        <v>202</v>
      </c>
      <c r="B39" s="198">
        <v>0</v>
      </c>
      <c r="C39" s="198"/>
      <c r="D39" s="198">
        <v>0</v>
      </c>
      <c r="E39" s="198"/>
      <c r="F39" s="198">
        <v>0</v>
      </c>
      <c r="G39" s="198"/>
      <c r="H39" s="199">
        <v>0</v>
      </c>
      <c r="I39" s="207"/>
      <c r="J39" s="204">
        <v>0</v>
      </c>
      <c r="K39" s="204"/>
      <c r="L39" s="204">
        <v>0</v>
      </c>
      <c r="M39" s="204"/>
      <c r="N39" s="204">
        <v>0</v>
      </c>
      <c r="O39" s="204"/>
      <c r="P39" s="204">
        <v>0</v>
      </c>
      <c r="Q39" s="207"/>
      <c r="R39" s="204">
        <v>0</v>
      </c>
    </row>
    <row r="40" spans="1:18">
      <c r="A40" s="202" t="s">
        <v>203</v>
      </c>
      <c r="B40" s="198">
        <v>0</v>
      </c>
      <c r="C40" s="198"/>
      <c r="D40" s="198">
        <v>0</v>
      </c>
      <c r="E40" s="198"/>
      <c r="F40" s="198">
        <v>0</v>
      </c>
      <c r="G40" s="198"/>
      <c r="H40" s="199">
        <v>0</v>
      </c>
      <c r="I40" s="207"/>
      <c r="J40" s="204">
        <v>0</v>
      </c>
      <c r="K40" s="204"/>
      <c r="L40" s="204">
        <v>0</v>
      </c>
      <c r="M40" s="204"/>
      <c r="N40" s="204">
        <v>0</v>
      </c>
      <c r="O40" s="204"/>
      <c r="P40" s="204">
        <v>0</v>
      </c>
      <c r="Q40" s="207"/>
      <c r="R40" s="204">
        <v>0</v>
      </c>
    </row>
    <row r="41" spans="1:18">
      <c r="A41" s="202" t="s">
        <v>204</v>
      </c>
      <c r="B41" s="200">
        <v>0</v>
      </c>
      <c r="C41" s="198"/>
      <c r="D41" s="200">
        <v>0</v>
      </c>
      <c r="E41" s="198"/>
      <c r="F41" s="200">
        <v>0</v>
      </c>
      <c r="G41" s="198"/>
      <c r="H41" s="201">
        <v>0</v>
      </c>
      <c r="I41" s="207"/>
      <c r="J41" s="206">
        <v>0</v>
      </c>
      <c r="K41" s="204"/>
      <c r="L41" s="206">
        <v>0</v>
      </c>
      <c r="M41" s="204"/>
      <c r="N41" s="206">
        <v>0</v>
      </c>
      <c r="O41" s="204"/>
      <c r="P41" s="206">
        <v>0</v>
      </c>
      <c r="Q41" s="207"/>
      <c r="R41" s="206">
        <v>0</v>
      </c>
    </row>
    <row r="42" spans="1:18">
      <c r="A42" s="202" t="s">
        <v>218</v>
      </c>
      <c r="B42" s="200">
        <f>SUM(B39:B41)</f>
        <v>0</v>
      </c>
      <c r="C42" s="198"/>
      <c r="D42" s="200">
        <f>SUM(D39:D41)</f>
        <v>0</v>
      </c>
      <c r="E42" s="198"/>
      <c r="F42" s="200">
        <f>SUM(F39:F41)</f>
        <v>0</v>
      </c>
      <c r="G42" s="198"/>
      <c r="H42" s="201">
        <v>0</v>
      </c>
      <c r="J42" s="200">
        <f>SUM(J38:J41)</f>
        <v>0</v>
      </c>
      <c r="K42" s="198"/>
      <c r="L42" s="200">
        <f>SUM(L38:L41)</f>
        <v>0</v>
      </c>
      <c r="M42" s="198"/>
      <c r="N42" s="200">
        <f>SUM(N38:N41)</f>
        <v>0</v>
      </c>
      <c r="O42" s="198"/>
      <c r="P42" s="200">
        <f>SUM(P38:P41)</f>
        <v>0</v>
      </c>
      <c r="R42" s="200">
        <f>SUM(R38:R41)</f>
        <v>0</v>
      </c>
    </row>
    <row r="43" spans="1:18">
      <c r="H43" s="197"/>
    </row>
    <row r="44" spans="1:18">
      <c r="A44" s="180" t="s">
        <v>171</v>
      </c>
      <c r="B44" s="200">
        <f>+B28+B35+B42</f>
        <v>0</v>
      </c>
      <c r="C44" s="198"/>
      <c r="D44" s="200">
        <f>+D28+D35+D42</f>
        <v>1900000</v>
      </c>
      <c r="E44" s="198"/>
      <c r="F44" s="200">
        <f>+F28+F35+F42</f>
        <v>0</v>
      </c>
      <c r="G44" s="198"/>
      <c r="H44" s="201">
        <f>+H28+H35+H42</f>
        <v>5600000</v>
      </c>
      <c r="J44" s="200">
        <f>+J28+J35+J42</f>
        <v>0</v>
      </c>
      <c r="K44" s="198"/>
      <c r="L44" s="200">
        <f>+L28+L35+L42</f>
        <v>0</v>
      </c>
      <c r="M44" s="198"/>
      <c r="N44" s="200">
        <f>+N28+N35+N42</f>
        <v>0</v>
      </c>
      <c r="O44" s="198"/>
      <c r="P44" s="200">
        <f>+P28+P35+P42</f>
        <v>0</v>
      </c>
      <c r="R44" s="200">
        <f>+R28+R35+R42</f>
        <v>0</v>
      </c>
    </row>
    <row r="45" spans="1:18">
      <c r="B45" s="198"/>
      <c r="C45" s="198"/>
      <c r="D45" s="198"/>
      <c r="E45" s="198"/>
      <c r="F45" s="198"/>
      <c r="G45" s="198"/>
      <c r="H45" s="199"/>
      <c r="J45" s="198"/>
      <c r="K45" s="198"/>
      <c r="L45" s="198"/>
      <c r="M45" s="198"/>
      <c r="N45" s="198"/>
      <c r="O45" s="198"/>
      <c r="P45" s="198"/>
      <c r="R45" s="198"/>
    </row>
    <row r="46" spans="1:18">
      <c r="B46" s="198"/>
      <c r="C46" s="198"/>
      <c r="D46" s="198"/>
      <c r="E46" s="198"/>
      <c r="F46" s="198"/>
      <c r="G46" s="198"/>
      <c r="H46" s="199"/>
      <c r="J46" s="198"/>
      <c r="K46" s="198"/>
      <c r="L46" s="198"/>
      <c r="M46" s="198"/>
      <c r="N46" s="198"/>
      <c r="O46" s="198"/>
      <c r="P46" s="198"/>
      <c r="R46" s="198"/>
    </row>
    <row r="47" spans="1:18">
      <c r="A47" s="193" t="s">
        <v>185</v>
      </c>
      <c r="B47" s="198"/>
      <c r="C47" s="198"/>
      <c r="D47" s="198"/>
      <c r="E47" s="198"/>
      <c r="F47" s="198"/>
      <c r="G47" s="198"/>
      <c r="H47" s="199"/>
      <c r="J47" s="198"/>
      <c r="K47" s="198"/>
      <c r="L47" s="198"/>
      <c r="M47" s="198"/>
      <c r="N47" s="198"/>
      <c r="O47" s="198"/>
      <c r="P47" s="198"/>
      <c r="R47" s="198"/>
    </row>
    <row r="48" spans="1:18">
      <c r="A48" s="180" t="s">
        <v>186</v>
      </c>
      <c r="B48" s="198">
        <v>0</v>
      </c>
      <c r="C48" s="198"/>
      <c r="D48" s="198">
        <v>0</v>
      </c>
      <c r="E48" s="198"/>
      <c r="F48" s="198">
        <v>0</v>
      </c>
      <c r="G48" s="198"/>
      <c r="H48" s="199">
        <v>0</v>
      </c>
      <c r="J48" s="198">
        <v>0</v>
      </c>
      <c r="K48" s="198"/>
      <c r="L48" s="198">
        <v>0</v>
      </c>
      <c r="M48" s="198"/>
      <c r="N48" s="198">
        <v>0</v>
      </c>
      <c r="O48" s="198"/>
      <c r="P48" s="198">
        <v>0</v>
      </c>
      <c r="R48" s="198">
        <v>0</v>
      </c>
    </row>
    <row r="49" spans="1:18">
      <c r="A49" s="180" t="s">
        <v>187</v>
      </c>
      <c r="B49" s="198">
        <v>0</v>
      </c>
      <c r="C49" s="198"/>
      <c r="D49" s="198">
        <v>0</v>
      </c>
      <c r="E49" s="198"/>
      <c r="F49" s="198">
        <v>0</v>
      </c>
      <c r="G49" s="198"/>
      <c r="H49" s="199">
        <v>0</v>
      </c>
      <c r="J49" s="198">
        <v>0</v>
      </c>
      <c r="K49" s="198"/>
      <c r="L49" s="198">
        <v>0</v>
      </c>
      <c r="M49" s="198"/>
      <c r="N49" s="198">
        <v>0</v>
      </c>
      <c r="O49" s="198"/>
      <c r="P49" s="198">
        <v>0</v>
      </c>
      <c r="R49" s="198">
        <v>0</v>
      </c>
    </row>
    <row r="50" spans="1:18">
      <c r="B50" s="198">
        <v>0</v>
      </c>
      <c r="C50" s="198"/>
      <c r="D50" s="198">
        <v>0</v>
      </c>
      <c r="E50" s="198"/>
      <c r="F50" s="198">
        <v>0</v>
      </c>
      <c r="G50" s="198"/>
      <c r="H50" s="199">
        <v>0</v>
      </c>
      <c r="J50" s="198">
        <v>0</v>
      </c>
      <c r="K50" s="198"/>
      <c r="L50" s="198">
        <v>0</v>
      </c>
      <c r="M50" s="198"/>
      <c r="N50" s="198">
        <v>0</v>
      </c>
      <c r="O50" s="198"/>
      <c r="P50" s="198">
        <v>0</v>
      </c>
      <c r="R50" s="198">
        <v>0</v>
      </c>
    </row>
    <row r="51" spans="1:18">
      <c r="B51" s="200">
        <v>0</v>
      </c>
      <c r="C51" s="198"/>
      <c r="D51" s="200">
        <v>0</v>
      </c>
      <c r="E51" s="198"/>
      <c r="F51" s="200">
        <v>0</v>
      </c>
      <c r="G51" s="198"/>
      <c r="H51" s="201">
        <v>0</v>
      </c>
      <c r="J51" s="200">
        <v>0</v>
      </c>
      <c r="K51" s="198"/>
      <c r="L51" s="200">
        <v>0</v>
      </c>
      <c r="M51" s="198"/>
      <c r="N51" s="200">
        <v>0</v>
      </c>
      <c r="O51" s="198"/>
      <c r="P51" s="200">
        <v>0</v>
      </c>
      <c r="R51" s="200">
        <v>0</v>
      </c>
    </row>
    <row r="52" spans="1:18">
      <c r="A52" s="180" t="s">
        <v>188</v>
      </c>
      <c r="B52" s="200">
        <f>SUM(B48:B51)</f>
        <v>0</v>
      </c>
      <c r="C52" s="198"/>
      <c r="D52" s="200">
        <f>SUM(D48:D51)</f>
        <v>0</v>
      </c>
      <c r="E52" s="198"/>
      <c r="F52" s="200">
        <f>SUM(F48:F51)</f>
        <v>0</v>
      </c>
      <c r="G52" s="198"/>
      <c r="H52" s="201">
        <f>SUM(H48:H51)</f>
        <v>0</v>
      </c>
      <c r="J52" s="200">
        <f>SUM(J48:J51)</f>
        <v>0</v>
      </c>
      <c r="K52" s="198"/>
      <c r="L52" s="200">
        <f>SUM(L48:L51)</f>
        <v>0</v>
      </c>
      <c r="M52" s="198"/>
      <c r="N52" s="200">
        <f>SUM(N48:N51)</f>
        <v>0</v>
      </c>
      <c r="O52" s="198"/>
      <c r="P52" s="200">
        <f>SUM(P48:P51)</f>
        <v>0</v>
      </c>
      <c r="R52" s="200">
        <f>SUM(R48:R51)</f>
        <v>0</v>
      </c>
    </row>
    <row r="53" spans="1:18">
      <c r="H53" s="197"/>
    </row>
    <row r="54" spans="1:18" ht="13.5" thickBot="1">
      <c r="A54" s="193" t="s">
        <v>189</v>
      </c>
      <c r="B54" s="213">
        <f>+B13+B19-B44+B52</f>
        <v>0</v>
      </c>
      <c r="C54" s="209"/>
      <c r="D54" s="208">
        <f>+D13+D19-D44+D52</f>
        <v>25000000</v>
      </c>
      <c r="E54" s="209"/>
      <c r="F54" s="208">
        <f>+F13+F19-F44+F52</f>
        <v>1293144</v>
      </c>
      <c r="G54" s="209"/>
      <c r="H54" s="210">
        <f>+H13+H19-H44+H52</f>
        <v>1293144</v>
      </c>
      <c r="I54" s="209"/>
      <c r="J54" s="208">
        <f>+J13+J19-J44+J52</f>
        <v>1293144</v>
      </c>
      <c r="K54" s="209"/>
      <c r="L54" s="208">
        <f>+L13+L19-L44+L52</f>
        <v>1293144</v>
      </c>
      <c r="M54" s="209"/>
      <c r="N54" s="208">
        <f>+N13+N19-N44+N52</f>
        <v>1293144</v>
      </c>
      <c r="O54" s="209"/>
      <c r="P54" s="208">
        <f>+P13+P19-P44+P52</f>
        <v>1293144</v>
      </c>
      <c r="R54" s="208">
        <f>+R13+R19-R44+R52</f>
        <v>1293144</v>
      </c>
    </row>
    <row r="55" spans="1:18" ht="13.5" thickTop="1"/>
    <row r="58" spans="1:18">
      <c r="B58" s="211"/>
    </row>
  </sheetData>
  <mergeCells count="5">
    <mergeCell ref="A1:R1"/>
    <mergeCell ref="A2:R2"/>
    <mergeCell ref="A3:R3"/>
    <mergeCell ref="A4:S4"/>
    <mergeCell ref="J8:R8"/>
  </mergeCells>
  <printOptions horizontalCentered="1"/>
  <pageMargins left="0.7" right="0.7" top="0.75" bottom="0.75" header="0.3" footer="0.3"/>
  <pageSetup scale="99" firstPageNumber="58" fitToWidth="2" orientation="portrait" useFirstPageNumber="1" r:id="rId1"/>
  <headerFooter>
    <oddFooter>&amp;C- &amp;P -</oddFooter>
  </headerFooter>
  <colBreaks count="1" manualBreakCount="1">
    <brk id="9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zoomScaleNormal="100" workbookViewId="0">
      <selection sqref="A1:R1"/>
    </sheetView>
  </sheetViews>
  <sheetFormatPr defaultRowHeight="12.75"/>
  <cols>
    <col min="1" max="1" width="35.7109375" style="180" customWidth="1"/>
    <col min="2" max="2" width="12.7109375" style="180" customWidth="1"/>
    <col min="3" max="3" width="1.7109375" style="180" customWidth="1"/>
    <col min="4" max="4" width="12.7109375" style="180" customWidth="1"/>
    <col min="5" max="5" width="1.7109375" style="180" customWidth="1"/>
    <col min="6" max="6" width="12.7109375" style="180" customWidth="1"/>
    <col min="7" max="7" width="1.7109375" style="180" customWidth="1"/>
    <col min="8" max="8" width="12.7109375" style="180" customWidth="1"/>
    <col min="9" max="9" width="1.7109375" style="180" customWidth="1"/>
    <col min="10" max="10" width="12.7109375" style="180" customWidth="1"/>
    <col min="11" max="11" width="1.7109375" style="180" customWidth="1"/>
    <col min="12" max="12" width="12.7109375" style="180" customWidth="1"/>
    <col min="13" max="13" width="1.7109375" style="180" customWidth="1"/>
    <col min="14" max="14" width="12.7109375" style="180" customWidth="1"/>
    <col min="15" max="15" width="1.7109375" style="180" customWidth="1"/>
    <col min="16" max="16" width="12.7109375" style="180" customWidth="1"/>
    <col min="17" max="17" width="1.7109375" style="180" customWidth="1"/>
    <col min="18" max="18" width="12.7109375" style="180" customWidth="1"/>
    <col min="19" max="19" width="1.7109375" style="180" customWidth="1"/>
    <col min="20" max="256" width="9.140625" style="180"/>
    <col min="257" max="257" width="35.7109375" style="180" customWidth="1"/>
    <col min="258" max="258" width="12.7109375" style="180" customWidth="1"/>
    <col min="259" max="259" width="1.7109375" style="180" customWidth="1"/>
    <col min="260" max="260" width="12.7109375" style="180" customWidth="1"/>
    <col min="261" max="261" width="1.7109375" style="180" customWidth="1"/>
    <col min="262" max="262" width="12.7109375" style="180" customWidth="1"/>
    <col min="263" max="263" width="1.7109375" style="180" customWidth="1"/>
    <col min="264" max="264" width="12.7109375" style="180" customWidth="1"/>
    <col min="265" max="265" width="1.7109375" style="180" customWidth="1"/>
    <col min="266" max="266" width="12.7109375" style="180" customWidth="1"/>
    <col min="267" max="267" width="1.7109375" style="180" customWidth="1"/>
    <col min="268" max="268" width="12.7109375" style="180" customWidth="1"/>
    <col min="269" max="269" width="1.7109375" style="180" customWidth="1"/>
    <col min="270" max="270" width="12.7109375" style="180" customWidth="1"/>
    <col min="271" max="271" width="1.7109375" style="180" customWidth="1"/>
    <col min="272" max="272" width="12.7109375" style="180" customWidth="1"/>
    <col min="273" max="273" width="1.7109375" style="180" customWidth="1"/>
    <col min="274" max="274" width="12.7109375" style="180" customWidth="1"/>
    <col min="275" max="275" width="1.7109375" style="180" customWidth="1"/>
    <col min="276" max="512" width="9.140625" style="180"/>
    <col min="513" max="513" width="35.7109375" style="180" customWidth="1"/>
    <col min="514" max="514" width="12.7109375" style="180" customWidth="1"/>
    <col min="515" max="515" width="1.7109375" style="180" customWidth="1"/>
    <col min="516" max="516" width="12.7109375" style="180" customWidth="1"/>
    <col min="517" max="517" width="1.7109375" style="180" customWidth="1"/>
    <col min="518" max="518" width="12.7109375" style="180" customWidth="1"/>
    <col min="519" max="519" width="1.7109375" style="180" customWidth="1"/>
    <col min="520" max="520" width="12.7109375" style="180" customWidth="1"/>
    <col min="521" max="521" width="1.7109375" style="180" customWidth="1"/>
    <col min="522" max="522" width="12.7109375" style="180" customWidth="1"/>
    <col min="523" max="523" width="1.7109375" style="180" customWidth="1"/>
    <col min="524" max="524" width="12.7109375" style="180" customWidth="1"/>
    <col min="525" max="525" width="1.7109375" style="180" customWidth="1"/>
    <col min="526" max="526" width="12.7109375" style="180" customWidth="1"/>
    <col min="527" max="527" width="1.7109375" style="180" customWidth="1"/>
    <col min="528" max="528" width="12.7109375" style="180" customWidth="1"/>
    <col min="529" max="529" width="1.7109375" style="180" customWidth="1"/>
    <col min="530" max="530" width="12.7109375" style="180" customWidth="1"/>
    <col min="531" max="531" width="1.7109375" style="180" customWidth="1"/>
    <col min="532" max="768" width="9.140625" style="180"/>
    <col min="769" max="769" width="35.7109375" style="180" customWidth="1"/>
    <col min="770" max="770" width="12.7109375" style="180" customWidth="1"/>
    <col min="771" max="771" width="1.7109375" style="180" customWidth="1"/>
    <col min="772" max="772" width="12.7109375" style="180" customWidth="1"/>
    <col min="773" max="773" width="1.7109375" style="180" customWidth="1"/>
    <col min="774" max="774" width="12.7109375" style="180" customWidth="1"/>
    <col min="775" max="775" width="1.7109375" style="180" customWidth="1"/>
    <col min="776" max="776" width="12.7109375" style="180" customWidth="1"/>
    <col min="777" max="777" width="1.7109375" style="180" customWidth="1"/>
    <col min="778" max="778" width="12.7109375" style="180" customWidth="1"/>
    <col min="779" max="779" width="1.7109375" style="180" customWidth="1"/>
    <col min="780" max="780" width="12.7109375" style="180" customWidth="1"/>
    <col min="781" max="781" width="1.7109375" style="180" customWidth="1"/>
    <col min="782" max="782" width="12.7109375" style="180" customWidth="1"/>
    <col min="783" max="783" width="1.7109375" style="180" customWidth="1"/>
    <col min="784" max="784" width="12.7109375" style="180" customWidth="1"/>
    <col min="785" max="785" width="1.7109375" style="180" customWidth="1"/>
    <col min="786" max="786" width="12.7109375" style="180" customWidth="1"/>
    <col min="787" max="787" width="1.7109375" style="180" customWidth="1"/>
    <col min="788" max="1024" width="9.140625" style="180"/>
    <col min="1025" max="1025" width="35.7109375" style="180" customWidth="1"/>
    <col min="1026" max="1026" width="12.7109375" style="180" customWidth="1"/>
    <col min="1027" max="1027" width="1.7109375" style="180" customWidth="1"/>
    <col min="1028" max="1028" width="12.7109375" style="180" customWidth="1"/>
    <col min="1029" max="1029" width="1.7109375" style="180" customWidth="1"/>
    <col min="1030" max="1030" width="12.7109375" style="180" customWidth="1"/>
    <col min="1031" max="1031" width="1.7109375" style="180" customWidth="1"/>
    <col min="1032" max="1032" width="12.7109375" style="180" customWidth="1"/>
    <col min="1033" max="1033" width="1.7109375" style="180" customWidth="1"/>
    <col min="1034" max="1034" width="12.7109375" style="180" customWidth="1"/>
    <col min="1035" max="1035" width="1.7109375" style="180" customWidth="1"/>
    <col min="1036" max="1036" width="12.7109375" style="180" customWidth="1"/>
    <col min="1037" max="1037" width="1.7109375" style="180" customWidth="1"/>
    <col min="1038" max="1038" width="12.7109375" style="180" customWidth="1"/>
    <col min="1039" max="1039" width="1.7109375" style="180" customWidth="1"/>
    <col min="1040" max="1040" width="12.7109375" style="180" customWidth="1"/>
    <col min="1041" max="1041" width="1.7109375" style="180" customWidth="1"/>
    <col min="1042" max="1042" width="12.7109375" style="180" customWidth="1"/>
    <col min="1043" max="1043" width="1.7109375" style="180" customWidth="1"/>
    <col min="1044" max="1280" width="9.140625" style="180"/>
    <col min="1281" max="1281" width="35.7109375" style="180" customWidth="1"/>
    <col min="1282" max="1282" width="12.7109375" style="180" customWidth="1"/>
    <col min="1283" max="1283" width="1.7109375" style="180" customWidth="1"/>
    <col min="1284" max="1284" width="12.7109375" style="180" customWidth="1"/>
    <col min="1285" max="1285" width="1.7109375" style="180" customWidth="1"/>
    <col min="1286" max="1286" width="12.7109375" style="180" customWidth="1"/>
    <col min="1287" max="1287" width="1.7109375" style="180" customWidth="1"/>
    <col min="1288" max="1288" width="12.7109375" style="180" customWidth="1"/>
    <col min="1289" max="1289" width="1.7109375" style="180" customWidth="1"/>
    <col min="1290" max="1290" width="12.7109375" style="180" customWidth="1"/>
    <col min="1291" max="1291" width="1.7109375" style="180" customWidth="1"/>
    <col min="1292" max="1292" width="12.7109375" style="180" customWidth="1"/>
    <col min="1293" max="1293" width="1.7109375" style="180" customWidth="1"/>
    <col min="1294" max="1294" width="12.7109375" style="180" customWidth="1"/>
    <col min="1295" max="1295" width="1.7109375" style="180" customWidth="1"/>
    <col min="1296" max="1296" width="12.7109375" style="180" customWidth="1"/>
    <col min="1297" max="1297" width="1.7109375" style="180" customWidth="1"/>
    <col min="1298" max="1298" width="12.7109375" style="180" customWidth="1"/>
    <col min="1299" max="1299" width="1.7109375" style="180" customWidth="1"/>
    <col min="1300" max="1536" width="9.140625" style="180"/>
    <col min="1537" max="1537" width="35.7109375" style="180" customWidth="1"/>
    <col min="1538" max="1538" width="12.7109375" style="180" customWidth="1"/>
    <col min="1539" max="1539" width="1.7109375" style="180" customWidth="1"/>
    <col min="1540" max="1540" width="12.7109375" style="180" customWidth="1"/>
    <col min="1541" max="1541" width="1.7109375" style="180" customWidth="1"/>
    <col min="1542" max="1542" width="12.7109375" style="180" customWidth="1"/>
    <col min="1543" max="1543" width="1.7109375" style="180" customWidth="1"/>
    <col min="1544" max="1544" width="12.7109375" style="180" customWidth="1"/>
    <col min="1545" max="1545" width="1.7109375" style="180" customWidth="1"/>
    <col min="1546" max="1546" width="12.7109375" style="180" customWidth="1"/>
    <col min="1547" max="1547" width="1.7109375" style="180" customWidth="1"/>
    <col min="1548" max="1548" width="12.7109375" style="180" customWidth="1"/>
    <col min="1549" max="1549" width="1.7109375" style="180" customWidth="1"/>
    <col min="1550" max="1550" width="12.7109375" style="180" customWidth="1"/>
    <col min="1551" max="1551" width="1.7109375" style="180" customWidth="1"/>
    <col min="1552" max="1552" width="12.7109375" style="180" customWidth="1"/>
    <col min="1553" max="1553" width="1.7109375" style="180" customWidth="1"/>
    <col min="1554" max="1554" width="12.7109375" style="180" customWidth="1"/>
    <col min="1555" max="1555" width="1.7109375" style="180" customWidth="1"/>
    <col min="1556" max="1792" width="9.140625" style="180"/>
    <col min="1793" max="1793" width="35.7109375" style="180" customWidth="1"/>
    <col min="1794" max="1794" width="12.7109375" style="180" customWidth="1"/>
    <col min="1795" max="1795" width="1.7109375" style="180" customWidth="1"/>
    <col min="1796" max="1796" width="12.7109375" style="180" customWidth="1"/>
    <col min="1797" max="1797" width="1.7109375" style="180" customWidth="1"/>
    <col min="1798" max="1798" width="12.7109375" style="180" customWidth="1"/>
    <col min="1799" max="1799" width="1.7109375" style="180" customWidth="1"/>
    <col min="1800" max="1800" width="12.7109375" style="180" customWidth="1"/>
    <col min="1801" max="1801" width="1.7109375" style="180" customWidth="1"/>
    <col min="1802" max="1802" width="12.7109375" style="180" customWidth="1"/>
    <col min="1803" max="1803" width="1.7109375" style="180" customWidth="1"/>
    <col min="1804" max="1804" width="12.7109375" style="180" customWidth="1"/>
    <col min="1805" max="1805" width="1.7109375" style="180" customWidth="1"/>
    <col min="1806" max="1806" width="12.7109375" style="180" customWidth="1"/>
    <col min="1807" max="1807" width="1.7109375" style="180" customWidth="1"/>
    <col min="1808" max="1808" width="12.7109375" style="180" customWidth="1"/>
    <col min="1809" max="1809" width="1.7109375" style="180" customWidth="1"/>
    <col min="1810" max="1810" width="12.7109375" style="180" customWidth="1"/>
    <col min="1811" max="1811" width="1.7109375" style="180" customWidth="1"/>
    <col min="1812" max="2048" width="9.140625" style="180"/>
    <col min="2049" max="2049" width="35.7109375" style="180" customWidth="1"/>
    <col min="2050" max="2050" width="12.7109375" style="180" customWidth="1"/>
    <col min="2051" max="2051" width="1.7109375" style="180" customWidth="1"/>
    <col min="2052" max="2052" width="12.7109375" style="180" customWidth="1"/>
    <col min="2053" max="2053" width="1.7109375" style="180" customWidth="1"/>
    <col min="2054" max="2054" width="12.7109375" style="180" customWidth="1"/>
    <col min="2055" max="2055" width="1.7109375" style="180" customWidth="1"/>
    <col min="2056" max="2056" width="12.7109375" style="180" customWidth="1"/>
    <col min="2057" max="2057" width="1.7109375" style="180" customWidth="1"/>
    <col min="2058" max="2058" width="12.7109375" style="180" customWidth="1"/>
    <col min="2059" max="2059" width="1.7109375" style="180" customWidth="1"/>
    <col min="2060" max="2060" width="12.7109375" style="180" customWidth="1"/>
    <col min="2061" max="2061" width="1.7109375" style="180" customWidth="1"/>
    <col min="2062" max="2062" width="12.7109375" style="180" customWidth="1"/>
    <col min="2063" max="2063" width="1.7109375" style="180" customWidth="1"/>
    <col min="2064" max="2064" width="12.7109375" style="180" customWidth="1"/>
    <col min="2065" max="2065" width="1.7109375" style="180" customWidth="1"/>
    <col min="2066" max="2066" width="12.7109375" style="180" customWidth="1"/>
    <col min="2067" max="2067" width="1.7109375" style="180" customWidth="1"/>
    <col min="2068" max="2304" width="9.140625" style="180"/>
    <col min="2305" max="2305" width="35.7109375" style="180" customWidth="1"/>
    <col min="2306" max="2306" width="12.7109375" style="180" customWidth="1"/>
    <col min="2307" max="2307" width="1.7109375" style="180" customWidth="1"/>
    <col min="2308" max="2308" width="12.7109375" style="180" customWidth="1"/>
    <col min="2309" max="2309" width="1.7109375" style="180" customWidth="1"/>
    <col min="2310" max="2310" width="12.7109375" style="180" customWidth="1"/>
    <col min="2311" max="2311" width="1.7109375" style="180" customWidth="1"/>
    <col min="2312" max="2312" width="12.7109375" style="180" customWidth="1"/>
    <col min="2313" max="2313" width="1.7109375" style="180" customWidth="1"/>
    <col min="2314" max="2314" width="12.7109375" style="180" customWidth="1"/>
    <col min="2315" max="2315" width="1.7109375" style="180" customWidth="1"/>
    <col min="2316" max="2316" width="12.7109375" style="180" customWidth="1"/>
    <col min="2317" max="2317" width="1.7109375" style="180" customWidth="1"/>
    <col min="2318" max="2318" width="12.7109375" style="180" customWidth="1"/>
    <col min="2319" max="2319" width="1.7109375" style="180" customWidth="1"/>
    <col min="2320" max="2320" width="12.7109375" style="180" customWidth="1"/>
    <col min="2321" max="2321" width="1.7109375" style="180" customWidth="1"/>
    <col min="2322" max="2322" width="12.7109375" style="180" customWidth="1"/>
    <col min="2323" max="2323" width="1.7109375" style="180" customWidth="1"/>
    <col min="2324" max="2560" width="9.140625" style="180"/>
    <col min="2561" max="2561" width="35.7109375" style="180" customWidth="1"/>
    <col min="2562" max="2562" width="12.7109375" style="180" customWidth="1"/>
    <col min="2563" max="2563" width="1.7109375" style="180" customWidth="1"/>
    <col min="2564" max="2564" width="12.7109375" style="180" customWidth="1"/>
    <col min="2565" max="2565" width="1.7109375" style="180" customWidth="1"/>
    <col min="2566" max="2566" width="12.7109375" style="180" customWidth="1"/>
    <col min="2567" max="2567" width="1.7109375" style="180" customWidth="1"/>
    <col min="2568" max="2568" width="12.7109375" style="180" customWidth="1"/>
    <col min="2569" max="2569" width="1.7109375" style="180" customWidth="1"/>
    <col min="2570" max="2570" width="12.7109375" style="180" customWidth="1"/>
    <col min="2571" max="2571" width="1.7109375" style="180" customWidth="1"/>
    <col min="2572" max="2572" width="12.7109375" style="180" customWidth="1"/>
    <col min="2573" max="2573" width="1.7109375" style="180" customWidth="1"/>
    <col min="2574" max="2574" width="12.7109375" style="180" customWidth="1"/>
    <col min="2575" max="2575" width="1.7109375" style="180" customWidth="1"/>
    <col min="2576" max="2576" width="12.7109375" style="180" customWidth="1"/>
    <col min="2577" max="2577" width="1.7109375" style="180" customWidth="1"/>
    <col min="2578" max="2578" width="12.7109375" style="180" customWidth="1"/>
    <col min="2579" max="2579" width="1.7109375" style="180" customWidth="1"/>
    <col min="2580" max="2816" width="9.140625" style="180"/>
    <col min="2817" max="2817" width="35.7109375" style="180" customWidth="1"/>
    <col min="2818" max="2818" width="12.7109375" style="180" customWidth="1"/>
    <col min="2819" max="2819" width="1.7109375" style="180" customWidth="1"/>
    <col min="2820" max="2820" width="12.7109375" style="180" customWidth="1"/>
    <col min="2821" max="2821" width="1.7109375" style="180" customWidth="1"/>
    <col min="2822" max="2822" width="12.7109375" style="180" customWidth="1"/>
    <col min="2823" max="2823" width="1.7109375" style="180" customWidth="1"/>
    <col min="2824" max="2824" width="12.7109375" style="180" customWidth="1"/>
    <col min="2825" max="2825" width="1.7109375" style="180" customWidth="1"/>
    <col min="2826" max="2826" width="12.7109375" style="180" customWidth="1"/>
    <col min="2827" max="2827" width="1.7109375" style="180" customWidth="1"/>
    <col min="2828" max="2828" width="12.7109375" style="180" customWidth="1"/>
    <col min="2829" max="2829" width="1.7109375" style="180" customWidth="1"/>
    <col min="2830" max="2830" width="12.7109375" style="180" customWidth="1"/>
    <col min="2831" max="2831" width="1.7109375" style="180" customWidth="1"/>
    <col min="2832" max="2832" width="12.7109375" style="180" customWidth="1"/>
    <col min="2833" max="2833" width="1.7109375" style="180" customWidth="1"/>
    <col min="2834" max="2834" width="12.7109375" style="180" customWidth="1"/>
    <col min="2835" max="2835" width="1.7109375" style="180" customWidth="1"/>
    <col min="2836" max="3072" width="9.140625" style="180"/>
    <col min="3073" max="3073" width="35.7109375" style="180" customWidth="1"/>
    <col min="3074" max="3074" width="12.7109375" style="180" customWidth="1"/>
    <col min="3075" max="3075" width="1.7109375" style="180" customWidth="1"/>
    <col min="3076" max="3076" width="12.7109375" style="180" customWidth="1"/>
    <col min="3077" max="3077" width="1.7109375" style="180" customWidth="1"/>
    <col min="3078" max="3078" width="12.7109375" style="180" customWidth="1"/>
    <col min="3079" max="3079" width="1.7109375" style="180" customWidth="1"/>
    <col min="3080" max="3080" width="12.7109375" style="180" customWidth="1"/>
    <col min="3081" max="3081" width="1.7109375" style="180" customWidth="1"/>
    <col min="3082" max="3082" width="12.7109375" style="180" customWidth="1"/>
    <col min="3083" max="3083" width="1.7109375" style="180" customWidth="1"/>
    <col min="3084" max="3084" width="12.7109375" style="180" customWidth="1"/>
    <col min="3085" max="3085" width="1.7109375" style="180" customWidth="1"/>
    <col min="3086" max="3086" width="12.7109375" style="180" customWidth="1"/>
    <col min="3087" max="3087" width="1.7109375" style="180" customWidth="1"/>
    <col min="3088" max="3088" width="12.7109375" style="180" customWidth="1"/>
    <col min="3089" max="3089" width="1.7109375" style="180" customWidth="1"/>
    <col min="3090" max="3090" width="12.7109375" style="180" customWidth="1"/>
    <col min="3091" max="3091" width="1.7109375" style="180" customWidth="1"/>
    <col min="3092" max="3328" width="9.140625" style="180"/>
    <col min="3329" max="3329" width="35.7109375" style="180" customWidth="1"/>
    <col min="3330" max="3330" width="12.7109375" style="180" customWidth="1"/>
    <col min="3331" max="3331" width="1.7109375" style="180" customWidth="1"/>
    <col min="3332" max="3332" width="12.7109375" style="180" customWidth="1"/>
    <col min="3333" max="3333" width="1.7109375" style="180" customWidth="1"/>
    <col min="3334" max="3334" width="12.7109375" style="180" customWidth="1"/>
    <col min="3335" max="3335" width="1.7109375" style="180" customWidth="1"/>
    <col min="3336" max="3336" width="12.7109375" style="180" customWidth="1"/>
    <col min="3337" max="3337" width="1.7109375" style="180" customWidth="1"/>
    <col min="3338" max="3338" width="12.7109375" style="180" customWidth="1"/>
    <col min="3339" max="3339" width="1.7109375" style="180" customWidth="1"/>
    <col min="3340" max="3340" width="12.7109375" style="180" customWidth="1"/>
    <col min="3341" max="3341" width="1.7109375" style="180" customWidth="1"/>
    <col min="3342" max="3342" width="12.7109375" style="180" customWidth="1"/>
    <col min="3343" max="3343" width="1.7109375" style="180" customWidth="1"/>
    <col min="3344" max="3344" width="12.7109375" style="180" customWidth="1"/>
    <col min="3345" max="3345" width="1.7109375" style="180" customWidth="1"/>
    <col min="3346" max="3346" width="12.7109375" style="180" customWidth="1"/>
    <col min="3347" max="3347" width="1.7109375" style="180" customWidth="1"/>
    <col min="3348" max="3584" width="9.140625" style="180"/>
    <col min="3585" max="3585" width="35.7109375" style="180" customWidth="1"/>
    <col min="3586" max="3586" width="12.7109375" style="180" customWidth="1"/>
    <col min="3587" max="3587" width="1.7109375" style="180" customWidth="1"/>
    <col min="3588" max="3588" width="12.7109375" style="180" customWidth="1"/>
    <col min="3589" max="3589" width="1.7109375" style="180" customWidth="1"/>
    <col min="3590" max="3590" width="12.7109375" style="180" customWidth="1"/>
    <col min="3591" max="3591" width="1.7109375" style="180" customWidth="1"/>
    <col min="3592" max="3592" width="12.7109375" style="180" customWidth="1"/>
    <col min="3593" max="3593" width="1.7109375" style="180" customWidth="1"/>
    <col min="3594" max="3594" width="12.7109375" style="180" customWidth="1"/>
    <col min="3595" max="3595" width="1.7109375" style="180" customWidth="1"/>
    <col min="3596" max="3596" width="12.7109375" style="180" customWidth="1"/>
    <col min="3597" max="3597" width="1.7109375" style="180" customWidth="1"/>
    <col min="3598" max="3598" width="12.7109375" style="180" customWidth="1"/>
    <col min="3599" max="3599" width="1.7109375" style="180" customWidth="1"/>
    <col min="3600" max="3600" width="12.7109375" style="180" customWidth="1"/>
    <col min="3601" max="3601" width="1.7109375" style="180" customWidth="1"/>
    <col min="3602" max="3602" width="12.7109375" style="180" customWidth="1"/>
    <col min="3603" max="3603" width="1.7109375" style="180" customWidth="1"/>
    <col min="3604" max="3840" width="9.140625" style="180"/>
    <col min="3841" max="3841" width="35.7109375" style="180" customWidth="1"/>
    <col min="3842" max="3842" width="12.7109375" style="180" customWidth="1"/>
    <col min="3843" max="3843" width="1.7109375" style="180" customWidth="1"/>
    <col min="3844" max="3844" width="12.7109375" style="180" customWidth="1"/>
    <col min="3845" max="3845" width="1.7109375" style="180" customWidth="1"/>
    <col min="3846" max="3846" width="12.7109375" style="180" customWidth="1"/>
    <col min="3847" max="3847" width="1.7109375" style="180" customWidth="1"/>
    <col min="3848" max="3848" width="12.7109375" style="180" customWidth="1"/>
    <col min="3849" max="3849" width="1.7109375" style="180" customWidth="1"/>
    <col min="3850" max="3850" width="12.7109375" style="180" customWidth="1"/>
    <col min="3851" max="3851" width="1.7109375" style="180" customWidth="1"/>
    <col min="3852" max="3852" width="12.7109375" style="180" customWidth="1"/>
    <col min="3853" max="3853" width="1.7109375" style="180" customWidth="1"/>
    <col min="3854" max="3854" width="12.7109375" style="180" customWidth="1"/>
    <col min="3855" max="3855" width="1.7109375" style="180" customWidth="1"/>
    <col min="3856" max="3856" width="12.7109375" style="180" customWidth="1"/>
    <col min="3857" max="3857" width="1.7109375" style="180" customWidth="1"/>
    <col min="3858" max="3858" width="12.7109375" style="180" customWidth="1"/>
    <col min="3859" max="3859" width="1.7109375" style="180" customWidth="1"/>
    <col min="3860" max="4096" width="9.140625" style="180"/>
    <col min="4097" max="4097" width="35.7109375" style="180" customWidth="1"/>
    <col min="4098" max="4098" width="12.7109375" style="180" customWidth="1"/>
    <col min="4099" max="4099" width="1.7109375" style="180" customWidth="1"/>
    <col min="4100" max="4100" width="12.7109375" style="180" customWidth="1"/>
    <col min="4101" max="4101" width="1.7109375" style="180" customWidth="1"/>
    <col min="4102" max="4102" width="12.7109375" style="180" customWidth="1"/>
    <col min="4103" max="4103" width="1.7109375" style="180" customWidth="1"/>
    <col min="4104" max="4104" width="12.7109375" style="180" customWidth="1"/>
    <col min="4105" max="4105" width="1.7109375" style="180" customWidth="1"/>
    <col min="4106" max="4106" width="12.7109375" style="180" customWidth="1"/>
    <col min="4107" max="4107" width="1.7109375" style="180" customWidth="1"/>
    <col min="4108" max="4108" width="12.7109375" style="180" customWidth="1"/>
    <col min="4109" max="4109" width="1.7109375" style="180" customWidth="1"/>
    <col min="4110" max="4110" width="12.7109375" style="180" customWidth="1"/>
    <col min="4111" max="4111" width="1.7109375" style="180" customWidth="1"/>
    <col min="4112" max="4112" width="12.7109375" style="180" customWidth="1"/>
    <col min="4113" max="4113" width="1.7109375" style="180" customWidth="1"/>
    <col min="4114" max="4114" width="12.7109375" style="180" customWidth="1"/>
    <col min="4115" max="4115" width="1.7109375" style="180" customWidth="1"/>
    <col min="4116" max="4352" width="9.140625" style="180"/>
    <col min="4353" max="4353" width="35.7109375" style="180" customWidth="1"/>
    <col min="4354" max="4354" width="12.7109375" style="180" customWidth="1"/>
    <col min="4355" max="4355" width="1.7109375" style="180" customWidth="1"/>
    <col min="4356" max="4356" width="12.7109375" style="180" customWidth="1"/>
    <col min="4357" max="4357" width="1.7109375" style="180" customWidth="1"/>
    <col min="4358" max="4358" width="12.7109375" style="180" customWidth="1"/>
    <col min="4359" max="4359" width="1.7109375" style="180" customWidth="1"/>
    <col min="4360" max="4360" width="12.7109375" style="180" customWidth="1"/>
    <col min="4361" max="4361" width="1.7109375" style="180" customWidth="1"/>
    <col min="4362" max="4362" width="12.7109375" style="180" customWidth="1"/>
    <col min="4363" max="4363" width="1.7109375" style="180" customWidth="1"/>
    <col min="4364" max="4364" width="12.7109375" style="180" customWidth="1"/>
    <col min="4365" max="4365" width="1.7109375" style="180" customWidth="1"/>
    <col min="4366" max="4366" width="12.7109375" style="180" customWidth="1"/>
    <col min="4367" max="4367" width="1.7109375" style="180" customWidth="1"/>
    <col min="4368" max="4368" width="12.7109375" style="180" customWidth="1"/>
    <col min="4369" max="4369" width="1.7109375" style="180" customWidth="1"/>
    <col min="4370" max="4370" width="12.7109375" style="180" customWidth="1"/>
    <col min="4371" max="4371" width="1.7109375" style="180" customWidth="1"/>
    <col min="4372" max="4608" width="9.140625" style="180"/>
    <col min="4609" max="4609" width="35.7109375" style="180" customWidth="1"/>
    <col min="4610" max="4610" width="12.7109375" style="180" customWidth="1"/>
    <col min="4611" max="4611" width="1.7109375" style="180" customWidth="1"/>
    <col min="4612" max="4612" width="12.7109375" style="180" customWidth="1"/>
    <col min="4613" max="4613" width="1.7109375" style="180" customWidth="1"/>
    <col min="4614" max="4614" width="12.7109375" style="180" customWidth="1"/>
    <col min="4615" max="4615" width="1.7109375" style="180" customWidth="1"/>
    <col min="4616" max="4616" width="12.7109375" style="180" customWidth="1"/>
    <col min="4617" max="4617" width="1.7109375" style="180" customWidth="1"/>
    <col min="4618" max="4618" width="12.7109375" style="180" customWidth="1"/>
    <col min="4619" max="4619" width="1.7109375" style="180" customWidth="1"/>
    <col min="4620" max="4620" width="12.7109375" style="180" customWidth="1"/>
    <col min="4621" max="4621" width="1.7109375" style="180" customWidth="1"/>
    <col min="4622" max="4622" width="12.7109375" style="180" customWidth="1"/>
    <col min="4623" max="4623" width="1.7109375" style="180" customWidth="1"/>
    <col min="4624" max="4624" width="12.7109375" style="180" customWidth="1"/>
    <col min="4625" max="4625" width="1.7109375" style="180" customWidth="1"/>
    <col min="4626" max="4626" width="12.7109375" style="180" customWidth="1"/>
    <col min="4627" max="4627" width="1.7109375" style="180" customWidth="1"/>
    <col min="4628" max="4864" width="9.140625" style="180"/>
    <col min="4865" max="4865" width="35.7109375" style="180" customWidth="1"/>
    <col min="4866" max="4866" width="12.7109375" style="180" customWidth="1"/>
    <col min="4867" max="4867" width="1.7109375" style="180" customWidth="1"/>
    <col min="4868" max="4868" width="12.7109375" style="180" customWidth="1"/>
    <col min="4869" max="4869" width="1.7109375" style="180" customWidth="1"/>
    <col min="4870" max="4870" width="12.7109375" style="180" customWidth="1"/>
    <col min="4871" max="4871" width="1.7109375" style="180" customWidth="1"/>
    <col min="4872" max="4872" width="12.7109375" style="180" customWidth="1"/>
    <col min="4873" max="4873" width="1.7109375" style="180" customWidth="1"/>
    <col min="4874" max="4874" width="12.7109375" style="180" customWidth="1"/>
    <col min="4875" max="4875" width="1.7109375" style="180" customWidth="1"/>
    <col min="4876" max="4876" width="12.7109375" style="180" customWidth="1"/>
    <col min="4877" max="4877" width="1.7109375" style="180" customWidth="1"/>
    <col min="4878" max="4878" width="12.7109375" style="180" customWidth="1"/>
    <col min="4879" max="4879" width="1.7109375" style="180" customWidth="1"/>
    <col min="4880" max="4880" width="12.7109375" style="180" customWidth="1"/>
    <col min="4881" max="4881" width="1.7109375" style="180" customWidth="1"/>
    <col min="4882" max="4882" width="12.7109375" style="180" customWidth="1"/>
    <col min="4883" max="4883" width="1.7109375" style="180" customWidth="1"/>
    <col min="4884" max="5120" width="9.140625" style="180"/>
    <col min="5121" max="5121" width="35.7109375" style="180" customWidth="1"/>
    <col min="5122" max="5122" width="12.7109375" style="180" customWidth="1"/>
    <col min="5123" max="5123" width="1.7109375" style="180" customWidth="1"/>
    <col min="5124" max="5124" width="12.7109375" style="180" customWidth="1"/>
    <col min="5125" max="5125" width="1.7109375" style="180" customWidth="1"/>
    <col min="5126" max="5126" width="12.7109375" style="180" customWidth="1"/>
    <col min="5127" max="5127" width="1.7109375" style="180" customWidth="1"/>
    <col min="5128" max="5128" width="12.7109375" style="180" customWidth="1"/>
    <col min="5129" max="5129" width="1.7109375" style="180" customWidth="1"/>
    <col min="5130" max="5130" width="12.7109375" style="180" customWidth="1"/>
    <col min="5131" max="5131" width="1.7109375" style="180" customWidth="1"/>
    <col min="5132" max="5132" width="12.7109375" style="180" customWidth="1"/>
    <col min="5133" max="5133" width="1.7109375" style="180" customWidth="1"/>
    <col min="5134" max="5134" width="12.7109375" style="180" customWidth="1"/>
    <col min="5135" max="5135" width="1.7109375" style="180" customWidth="1"/>
    <col min="5136" max="5136" width="12.7109375" style="180" customWidth="1"/>
    <col min="5137" max="5137" width="1.7109375" style="180" customWidth="1"/>
    <col min="5138" max="5138" width="12.7109375" style="180" customWidth="1"/>
    <col min="5139" max="5139" width="1.7109375" style="180" customWidth="1"/>
    <col min="5140" max="5376" width="9.140625" style="180"/>
    <col min="5377" max="5377" width="35.7109375" style="180" customWidth="1"/>
    <col min="5378" max="5378" width="12.7109375" style="180" customWidth="1"/>
    <col min="5379" max="5379" width="1.7109375" style="180" customWidth="1"/>
    <col min="5380" max="5380" width="12.7109375" style="180" customWidth="1"/>
    <col min="5381" max="5381" width="1.7109375" style="180" customWidth="1"/>
    <col min="5382" max="5382" width="12.7109375" style="180" customWidth="1"/>
    <col min="5383" max="5383" width="1.7109375" style="180" customWidth="1"/>
    <col min="5384" max="5384" width="12.7109375" style="180" customWidth="1"/>
    <col min="5385" max="5385" width="1.7109375" style="180" customWidth="1"/>
    <col min="5386" max="5386" width="12.7109375" style="180" customWidth="1"/>
    <col min="5387" max="5387" width="1.7109375" style="180" customWidth="1"/>
    <col min="5388" max="5388" width="12.7109375" style="180" customWidth="1"/>
    <col min="5389" max="5389" width="1.7109375" style="180" customWidth="1"/>
    <col min="5390" max="5390" width="12.7109375" style="180" customWidth="1"/>
    <col min="5391" max="5391" width="1.7109375" style="180" customWidth="1"/>
    <col min="5392" max="5392" width="12.7109375" style="180" customWidth="1"/>
    <col min="5393" max="5393" width="1.7109375" style="180" customWidth="1"/>
    <col min="5394" max="5394" width="12.7109375" style="180" customWidth="1"/>
    <col min="5395" max="5395" width="1.7109375" style="180" customWidth="1"/>
    <col min="5396" max="5632" width="9.140625" style="180"/>
    <col min="5633" max="5633" width="35.7109375" style="180" customWidth="1"/>
    <col min="5634" max="5634" width="12.7109375" style="180" customWidth="1"/>
    <col min="5635" max="5635" width="1.7109375" style="180" customWidth="1"/>
    <col min="5636" max="5636" width="12.7109375" style="180" customWidth="1"/>
    <col min="5637" max="5637" width="1.7109375" style="180" customWidth="1"/>
    <col min="5638" max="5638" width="12.7109375" style="180" customWidth="1"/>
    <col min="5639" max="5639" width="1.7109375" style="180" customWidth="1"/>
    <col min="5640" max="5640" width="12.7109375" style="180" customWidth="1"/>
    <col min="5641" max="5641" width="1.7109375" style="180" customWidth="1"/>
    <col min="5642" max="5642" width="12.7109375" style="180" customWidth="1"/>
    <col min="5643" max="5643" width="1.7109375" style="180" customWidth="1"/>
    <col min="5644" max="5644" width="12.7109375" style="180" customWidth="1"/>
    <col min="5645" max="5645" width="1.7109375" style="180" customWidth="1"/>
    <col min="5646" max="5646" width="12.7109375" style="180" customWidth="1"/>
    <col min="5647" max="5647" width="1.7109375" style="180" customWidth="1"/>
    <col min="5648" max="5648" width="12.7109375" style="180" customWidth="1"/>
    <col min="5649" max="5649" width="1.7109375" style="180" customWidth="1"/>
    <col min="5650" max="5650" width="12.7109375" style="180" customWidth="1"/>
    <col min="5651" max="5651" width="1.7109375" style="180" customWidth="1"/>
    <col min="5652" max="5888" width="9.140625" style="180"/>
    <col min="5889" max="5889" width="35.7109375" style="180" customWidth="1"/>
    <col min="5890" max="5890" width="12.7109375" style="180" customWidth="1"/>
    <col min="5891" max="5891" width="1.7109375" style="180" customWidth="1"/>
    <col min="5892" max="5892" width="12.7109375" style="180" customWidth="1"/>
    <col min="5893" max="5893" width="1.7109375" style="180" customWidth="1"/>
    <col min="5894" max="5894" width="12.7109375" style="180" customWidth="1"/>
    <col min="5895" max="5895" width="1.7109375" style="180" customWidth="1"/>
    <col min="5896" max="5896" width="12.7109375" style="180" customWidth="1"/>
    <col min="5897" max="5897" width="1.7109375" style="180" customWidth="1"/>
    <col min="5898" max="5898" width="12.7109375" style="180" customWidth="1"/>
    <col min="5899" max="5899" width="1.7109375" style="180" customWidth="1"/>
    <col min="5900" max="5900" width="12.7109375" style="180" customWidth="1"/>
    <col min="5901" max="5901" width="1.7109375" style="180" customWidth="1"/>
    <col min="5902" max="5902" width="12.7109375" style="180" customWidth="1"/>
    <col min="5903" max="5903" width="1.7109375" style="180" customWidth="1"/>
    <col min="5904" max="5904" width="12.7109375" style="180" customWidth="1"/>
    <col min="5905" max="5905" width="1.7109375" style="180" customWidth="1"/>
    <col min="5906" max="5906" width="12.7109375" style="180" customWidth="1"/>
    <col min="5907" max="5907" width="1.7109375" style="180" customWidth="1"/>
    <col min="5908" max="6144" width="9.140625" style="180"/>
    <col min="6145" max="6145" width="35.7109375" style="180" customWidth="1"/>
    <col min="6146" max="6146" width="12.7109375" style="180" customWidth="1"/>
    <col min="6147" max="6147" width="1.7109375" style="180" customWidth="1"/>
    <col min="6148" max="6148" width="12.7109375" style="180" customWidth="1"/>
    <col min="6149" max="6149" width="1.7109375" style="180" customWidth="1"/>
    <col min="6150" max="6150" width="12.7109375" style="180" customWidth="1"/>
    <col min="6151" max="6151" width="1.7109375" style="180" customWidth="1"/>
    <col min="6152" max="6152" width="12.7109375" style="180" customWidth="1"/>
    <col min="6153" max="6153" width="1.7109375" style="180" customWidth="1"/>
    <col min="6154" max="6154" width="12.7109375" style="180" customWidth="1"/>
    <col min="6155" max="6155" width="1.7109375" style="180" customWidth="1"/>
    <col min="6156" max="6156" width="12.7109375" style="180" customWidth="1"/>
    <col min="6157" max="6157" width="1.7109375" style="180" customWidth="1"/>
    <col min="6158" max="6158" width="12.7109375" style="180" customWidth="1"/>
    <col min="6159" max="6159" width="1.7109375" style="180" customWidth="1"/>
    <col min="6160" max="6160" width="12.7109375" style="180" customWidth="1"/>
    <col min="6161" max="6161" width="1.7109375" style="180" customWidth="1"/>
    <col min="6162" max="6162" width="12.7109375" style="180" customWidth="1"/>
    <col min="6163" max="6163" width="1.7109375" style="180" customWidth="1"/>
    <col min="6164" max="6400" width="9.140625" style="180"/>
    <col min="6401" max="6401" width="35.7109375" style="180" customWidth="1"/>
    <col min="6402" max="6402" width="12.7109375" style="180" customWidth="1"/>
    <col min="6403" max="6403" width="1.7109375" style="180" customWidth="1"/>
    <col min="6404" max="6404" width="12.7109375" style="180" customWidth="1"/>
    <col min="6405" max="6405" width="1.7109375" style="180" customWidth="1"/>
    <col min="6406" max="6406" width="12.7109375" style="180" customWidth="1"/>
    <col min="6407" max="6407" width="1.7109375" style="180" customWidth="1"/>
    <col min="6408" max="6408" width="12.7109375" style="180" customWidth="1"/>
    <col min="6409" max="6409" width="1.7109375" style="180" customWidth="1"/>
    <col min="6410" max="6410" width="12.7109375" style="180" customWidth="1"/>
    <col min="6411" max="6411" width="1.7109375" style="180" customWidth="1"/>
    <col min="6412" max="6412" width="12.7109375" style="180" customWidth="1"/>
    <col min="6413" max="6413" width="1.7109375" style="180" customWidth="1"/>
    <col min="6414" max="6414" width="12.7109375" style="180" customWidth="1"/>
    <col min="6415" max="6415" width="1.7109375" style="180" customWidth="1"/>
    <col min="6416" max="6416" width="12.7109375" style="180" customWidth="1"/>
    <col min="6417" max="6417" width="1.7109375" style="180" customWidth="1"/>
    <col min="6418" max="6418" width="12.7109375" style="180" customWidth="1"/>
    <col min="6419" max="6419" width="1.7109375" style="180" customWidth="1"/>
    <col min="6420" max="6656" width="9.140625" style="180"/>
    <col min="6657" max="6657" width="35.7109375" style="180" customWidth="1"/>
    <col min="6658" max="6658" width="12.7109375" style="180" customWidth="1"/>
    <col min="6659" max="6659" width="1.7109375" style="180" customWidth="1"/>
    <col min="6660" max="6660" width="12.7109375" style="180" customWidth="1"/>
    <col min="6661" max="6661" width="1.7109375" style="180" customWidth="1"/>
    <col min="6662" max="6662" width="12.7109375" style="180" customWidth="1"/>
    <col min="6663" max="6663" width="1.7109375" style="180" customWidth="1"/>
    <col min="6664" max="6664" width="12.7109375" style="180" customWidth="1"/>
    <col min="6665" max="6665" width="1.7109375" style="180" customWidth="1"/>
    <col min="6666" max="6666" width="12.7109375" style="180" customWidth="1"/>
    <col min="6667" max="6667" width="1.7109375" style="180" customWidth="1"/>
    <col min="6668" max="6668" width="12.7109375" style="180" customWidth="1"/>
    <col min="6669" max="6669" width="1.7109375" style="180" customWidth="1"/>
    <col min="6670" max="6670" width="12.7109375" style="180" customWidth="1"/>
    <col min="6671" max="6671" width="1.7109375" style="180" customWidth="1"/>
    <col min="6672" max="6672" width="12.7109375" style="180" customWidth="1"/>
    <col min="6673" max="6673" width="1.7109375" style="180" customWidth="1"/>
    <col min="6674" max="6674" width="12.7109375" style="180" customWidth="1"/>
    <col min="6675" max="6675" width="1.7109375" style="180" customWidth="1"/>
    <col min="6676" max="6912" width="9.140625" style="180"/>
    <col min="6913" max="6913" width="35.7109375" style="180" customWidth="1"/>
    <col min="6914" max="6914" width="12.7109375" style="180" customWidth="1"/>
    <col min="6915" max="6915" width="1.7109375" style="180" customWidth="1"/>
    <col min="6916" max="6916" width="12.7109375" style="180" customWidth="1"/>
    <col min="6917" max="6917" width="1.7109375" style="180" customWidth="1"/>
    <col min="6918" max="6918" width="12.7109375" style="180" customWidth="1"/>
    <col min="6919" max="6919" width="1.7109375" style="180" customWidth="1"/>
    <col min="6920" max="6920" width="12.7109375" style="180" customWidth="1"/>
    <col min="6921" max="6921" width="1.7109375" style="180" customWidth="1"/>
    <col min="6922" max="6922" width="12.7109375" style="180" customWidth="1"/>
    <col min="6923" max="6923" width="1.7109375" style="180" customWidth="1"/>
    <col min="6924" max="6924" width="12.7109375" style="180" customWidth="1"/>
    <col min="6925" max="6925" width="1.7109375" style="180" customWidth="1"/>
    <col min="6926" max="6926" width="12.7109375" style="180" customWidth="1"/>
    <col min="6927" max="6927" width="1.7109375" style="180" customWidth="1"/>
    <col min="6928" max="6928" width="12.7109375" style="180" customWidth="1"/>
    <col min="6929" max="6929" width="1.7109375" style="180" customWidth="1"/>
    <col min="6930" max="6930" width="12.7109375" style="180" customWidth="1"/>
    <col min="6931" max="6931" width="1.7109375" style="180" customWidth="1"/>
    <col min="6932" max="7168" width="9.140625" style="180"/>
    <col min="7169" max="7169" width="35.7109375" style="180" customWidth="1"/>
    <col min="7170" max="7170" width="12.7109375" style="180" customWidth="1"/>
    <col min="7171" max="7171" width="1.7109375" style="180" customWidth="1"/>
    <col min="7172" max="7172" width="12.7109375" style="180" customWidth="1"/>
    <col min="7173" max="7173" width="1.7109375" style="180" customWidth="1"/>
    <col min="7174" max="7174" width="12.7109375" style="180" customWidth="1"/>
    <col min="7175" max="7175" width="1.7109375" style="180" customWidth="1"/>
    <col min="7176" max="7176" width="12.7109375" style="180" customWidth="1"/>
    <col min="7177" max="7177" width="1.7109375" style="180" customWidth="1"/>
    <col min="7178" max="7178" width="12.7109375" style="180" customWidth="1"/>
    <col min="7179" max="7179" width="1.7109375" style="180" customWidth="1"/>
    <col min="7180" max="7180" width="12.7109375" style="180" customWidth="1"/>
    <col min="7181" max="7181" width="1.7109375" style="180" customWidth="1"/>
    <col min="7182" max="7182" width="12.7109375" style="180" customWidth="1"/>
    <col min="7183" max="7183" width="1.7109375" style="180" customWidth="1"/>
    <col min="7184" max="7184" width="12.7109375" style="180" customWidth="1"/>
    <col min="7185" max="7185" width="1.7109375" style="180" customWidth="1"/>
    <col min="7186" max="7186" width="12.7109375" style="180" customWidth="1"/>
    <col min="7187" max="7187" width="1.7109375" style="180" customWidth="1"/>
    <col min="7188" max="7424" width="9.140625" style="180"/>
    <col min="7425" max="7425" width="35.7109375" style="180" customWidth="1"/>
    <col min="7426" max="7426" width="12.7109375" style="180" customWidth="1"/>
    <col min="7427" max="7427" width="1.7109375" style="180" customWidth="1"/>
    <col min="7428" max="7428" width="12.7109375" style="180" customWidth="1"/>
    <col min="7429" max="7429" width="1.7109375" style="180" customWidth="1"/>
    <col min="7430" max="7430" width="12.7109375" style="180" customWidth="1"/>
    <col min="7431" max="7431" width="1.7109375" style="180" customWidth="1"/>
    <col min="7432" max="7432" width="12.7109375" style="180" customWidth="1"/>
    <col min="7433" max="7433" width="1.7109375" style="180" customWidth="1"/>
    <col min="7434" max="7434" width="12.7109375" style="180" customWidth="1"/>
    <col min="7435" max="7435" width="1.7109375" style="180" customWidth="1"/>
    <col min="7436" max="7436" width="12.7109375" style="180" customWidth="1"/>
    <col min="7437" max="7437" width="1.7109375" style="180" customWidth="1"/>
    <col min="7438" max="7438" width="12.7109375" style="180" customWidth="1"/>
    <col min="7439" max="7439" width="1.7109375" style="180" customWidth="1"/>
    <col min="7440" max="7440" width="12.7109375" style="180" customWidth="1"/>
    <col min="7441" max="7441" width="1.7109375" style="180" customWidth="1"/>
    <col min="7442" max="7442" width="12.7109375" style="180" customWidth="1"/>
    <col min="7443" max="7443" width="1.7109375" style="180" customWidth="1"/>
    <col min="7444" max="7680" width="9.140625" style="180"/>
    <col min="7681" max="7681" width="35.7109375" style="180" customWidth="1"/>
    <col min="7682" max="7682" width="12.7109375" style="180" customWidth="1"/>
    <col min="7683" max="7683" width="1.7109375" style="180" customWidth="1"/>
    <col min="7684" max="7684" width="12.7109375" style="180" customWidth="1"/>
    <col min="7685" max="7685" width="1.7109375" style="180" customWidth="1"/>
    <col min="7686" max="7686" width="12.7109375" style="180" customWidth="1"/>
    <col min="7687" max="7687" width="1.7109375" style="180" customWidth="1"/>
    <col min="7688" max="7688" width="12.7109375" style="180" customWidth="1"/>
    <col min="7689" max="7689" width="1.7109375" style="180" customWidth="1"/>
    <col min="7690" max="7690" width="12.7109375" style="180" customWidth="1"/>
    <col min="7691" max="7691" width="1.7109375" style="180" customWidth="1"/>
    <col min="7692" max="7692" width="12.7109375" style="180" customWidth="1"/>
    <col min="7693" max="7693" width="1.7109375" style="180" customWidth="1"/>
    <col min="7694" max="7694" width="12.7109375" style="180" customWidth="1"/>
    <col min="7695" max="7695" width="1.7109375" style="180" customWidth="1"/>
    <col min="7696" max="7696" width="12.7109375" style="180" customWidth="1"/>
    <col min="7697" max="7697" width="1.7109375" style="180" customWidth="1"/>
    <col min="7698" max="7698" width="12.7109375" style="180" customWidth="1"/>
    <col min="7699" max="7699" width="1.7109375" style="180" customWidth="1"/>
    <col min="7700" max="7936" width="9.140625" style="180"/>
    <col min="7937" max="7937" width="35.7109375" style="180" customWidth="1"/>
    <col min="7938" max="7938" width="12.7109375" style="180" customWidth="1"/>
    <col min="7939" max="7939" width="1.7109375" style="180" customWidth="1"/>
    <col min="7940" max="7940" width="12.7109375" style="180" customWidth="1"/>
    <col min="7941" max="7941" width="1.7109375" style="180" customWidth="1"/>
    <col min="7942" max="7942" width="12.7109375" style="180" customWidth="1"/>
    <col min="7943" max="7943" width="1.7109375" style="180" customWidth="1"/>
    <col min="7944" max="7944" width="12.7109375" style="180" customWidth="1"/>
    <col min="7945" max="7945" width="1.7109375" style="180" customWidth="1"/>
    <col min="7946" max="7946" width="12.7109375" style="180" customWidth="1"/>
    <col min="7947" max="7947" width="1.7109375" style="180" customWidth="1"/>
    <col min="7948" max="7948" width="12.7109375" style="180" customWidth="1"/>
    <col min="7949" max="7949" width="1.7109375" style="180" customWidth="1"/>
    <col min="7950" max="7950" width="12.7109375" style="180" customWidth="1"/>
    <col min="7951" max="7951" width="1.7109375" style="180" customWidth="1"/>
    <col min="7952" max="7952" width="12.7109375" style="180" customWidth="1"/>
    <col min="7953" max="7953" width="1.7109375" style="180" customWidth="1"/>
    <col min="7954" max="7954" width="12.7109375" style="180" customWidth="1"/>
    <col min="7955" max="7955" width="1.7109375" style="180" customWidth="1"/>
    <col min="7956" max="8192" width="9.140625" style="180"/>
    <col min="8193" max="8193" width="35.7109375" style="180" customWidth="1"/>
    <col min="8194" max="8194" width="12.7109375" style="180" customWidth="1"/>
    <col min="8195" max="8195" width="1.7109375" style="180" customWidth="1"/>
    <col min="8196" max="8196" width="12.7109375" style="180" customWidth="1"/>
    <col min="8197" max="8197" width="1.7109375" style="180" customWidth="1"/>
    <col min="8198" max="8198" width="12.7109375" style="180" customWidth="1"/>
    <col min="8199" max="8199" width="1.7109375" style="180" customWidth="1"/>
    <col min="8200" max="8200" width="12.7109375" style="180" customWidth="1"/>
    <col min="8201" max="8201" width="1.7109375" style="180" customWidth="1"/>
    <col min="8202" max="8202" width="12.7109375" style="180" customWidth="1"/>
    <col min="8203" max="8203" width="1.7109375" style="180" customWidth="1"/>
    <col min="8204" max="8204" width="12.7109375" style="180" customWidth="1"/>
    <col min="8205" max="8205" width="1.7109375" style="180" customWidth="1"/>
    <col min="8206" max="8206" width="12.7109375" style="180" customWidth="1"/>
    <col min="8207" max="8207" width="1.7109375" style="180" customWidth="1"/>
    <col min="8208" max="8208" width="12.7109375" style="180" customWidth="1"/>
    <col min="8209" max="8209" width="1.7109375" style="180" customWidth="1"/>
    <col min="8210" max="8210" width="12.7109375" style="180" customWidth="1"/>
    <col min="8211" max="8211" width="1.7109375" style="180" customWidth="1"/>
    <col min="8212" max="8448" width="9.140625" style="180"/>
    <col min="8449" max="8449" width="35.7109375" style="180" customWidth="1"/>
    <col min="8450" max="8450" width="12.7109375" style="180" customWidth="1"/>
    <col min="8451" max="8451" width="1.7109375" style="180" customWidth="1"/>
    <col min="8452" max="8452" width="12.7109375" style="180" customWidth="1"/>
    <col min="8453" max="8453" width="1.7109375" style="180" customWidth="1"/>
    <col min="8454" max="8454" width="12.7109375" style="180" customWidth="1"/>
    <col min="8455" max="8455" width="1.7109375" style="180" customWidth="1"/>
    <col min="8456" max="8456" width="12.7109375" style="180" customWidth="1"/>
    <col min="8457" max="8457" width="1.7109375" style="180" customWidth="1"/>
    <col min="8458" max="8458" width="12.7109375" style="180" customWidth="1"/>
    <col min="8459" max="8459" width="1.7109375" style="180" customWidth="1"/>
    <col min="8460" max="8460" width="12.7109375" style="180" customWidth="1"/>
    <col min="8461" max="8461" width="1.7109375" style="180" customWidth="1"/>
    <col min="8462" max="8462" width="12.7109375" style="180" customWidth="1"/>
    <col min="8463" max="8463" width="1.7109375" style="180" customWidth="1"/>
    <col min="8464" max="8464" width="12.7109375" style="180" customWidth="1"/>
    <col min="8465" max="8465" width="1.7109375" style="180" customWidth="1"/>
    <col min="8466" max="8466" width="12.7109375" style="180" customWidth="1"/>
    <col min="8467" max="8467" width="1.7109375" style="180" customWidth="1"/>
    <col min="8468" max="8704" width="9.140625" style="180"/>
    <col min="8705" max="8705" width="35.7109375" style="180" customWidth="1"/>
    <col min="8706" max="8706" width="12.7109375" style="180" customWidth="1"/>
    <col min="8707" max="8707" width="1.7109375" style="180" customWidth="1"/>
    <col min="8708" max="8708" width="12.7109375" style="180" customWidth="1"/>
    <col min="8709" max="8709" width="1.7109375" style="180" customWidth="1"/>
    <col min="8710" max="8710" width="12.7109375" style="180" customWidth="1"/>
    <col min="8711" max="8711" width="1.7109375" style="180" customWidth="1"/>
    <col min="8712" max="8712" width="12.7109375" style="180" customWidth="1"/>
    <col min="8713" max="8713" width="1.7109375" style="180" customWidth="1"/>
    <col min="8714" max="8714" width="12.7109375" style="180" customWidth="1"/>
    <col min="8715" max="8715" width="1.7109375" style="180" customWidth="1"/>
    <col min="8716" max="8716" width="12.7109375" style="180" customWidth="1"/>
    <col min="8717" max="8717" width="1.7109375" style="180" customWidth="1"/>
    <col min="8718" max="8718" width="12.7109375" style="180" customWidth="1"/>
    <col min="8719" max="8719" width="1.7109375" style="180" customWidth="1"/>
    <col min="8720" max="8720" width="12.7109375" style="180" customWidth="1"/>
    <col min="8721" max="8721" width="1.7109375" style="180" customWidth="1"/>
    <col min="8722" max="8722" width="12.7109375" style="180" customWidth="1"/>
    <col min="8723" max="8723" width="1.7109375" style="180" customWidth="1"/>
    <col min="8724" max="8960" width="9.140625" style="180"/>
    <col min="8961" max="8961" width="35.7109375" style="180" customWidth="1"/>
    <col min="8962" max="8962" width="12.7109375" style="180" customWidth="1"/>
    <col min="8963" max="8963" width="1.7109375" style="180" customWidth="1"/>
    <col min="8964" max="8964" width="12.7109375" style="180" customWidth="1"/>
    <col min="8965" max="8965" width="1.7109375" style="180" customWidth="1"/>
    <col min="8966" max="8966" width="12.7109375" style="180" customWidth="1"/>
    <col min="8967" max="8967" width="1.7109375" style="180" customWidth="1"/>
    <col min="8968" max="8968" width="12.7109375" style="180" customWidth="1"/>
    <col min="8969" max="8969" width="1.7109375" style="180" customWidth="1"/>
    <col min="8970" max="8970" width="12.7109375" style="180" customWidth="1"/>
    <col min="8971" max="8971" width="1.7109375" style="180" customWidth="1"/>
    <col min="8972" max="8972" width="12.7109375" style="180" customWidth="1"/>
    <col min="8973" max="8973" width="1.7109375" style="180" customWidth="1"/>
    <col min="8974" max="8974" width="12.7109375" style="180" customWidth="1"/>
    <col min="8975" max="8975" width="1.7109375" style="180" customWidth="1"/>
    <col min="8976" max="8976" width="12.7109375" style="180" customWidth="1"/>
    <col min="8977" max="8977" width="1.7109375" style="180" customWidth="1"/>
    <col min="8978" max="8978" width="12.7109375" style="180" customWidth="1"/>
    <col min="8979" max="8979" width="1.7109375" style="180" customWidth="1"/>
    <col min="8980" max="9216" width="9.140625" style="180"/>
    <col min="9217" max="9217" width="35.7109375" style="180" customWidth="1"/>
    <col min="9218" max="9218" width="12.7109375" style="180" customWidth="1"/>
    <col min="9219" max="9219" width="1.7109375" style="180" customWidth="1"/>
    <col min="9220" max="9220" width="12.7109375" style="180" customWidth="1"/>
    <col min="9221" max="9221" width="1.7109375" style="180" customWidth="1"/>
    <col min="9222" max="9222" width="12.7109375" style="180" customWidth="1"/>
    <col min="9223" max="9223" width="1.7109375" style="180" customWidth="1"/>
    <col min="9224" max="9224" width="12.7109375" style="180" customWidth="1"/>
    <col min="9225" max="9225" width="1.7109375" style="180" customWidth="1"/>
    <col min="9226" max="9226" width="12.7109375" style="180" customWidth="1"/>
    <col min="9227" max="9227" width="1.7109375" style="180" customWidth="1"/>
    <col min="9228" max="9228" width="12.7109375" style="180" customWidth="1"/>
    <col min="9229" max="9229" width="1.7109375" style="180" customWidth="1"/>
    <col min="9230" max="9230" width="12.7109375" style="180" customWidth="1"/>
    <col min="9231" max="9231" width="1.7109375" style="180" customWidth="1"/>
    <col min="9232" max="9232" width="12.7109375" style="180" customWidth="1"/>
    <col min="9233" max="9233" width="1.7109375" style="180" customWidth="1"/>
    <col min="9234" max="9234" width="12.7109375" style="180" customWidth="1"/>
    <col min="9235" max="9235" width="1.7109375" style="180" customWidth="1"/>
    <col min="9236" max="9472" width="9.140625" style="180"/>
    <col min="9473" max="9473" width="35.7109375" style="180" customWidth="1"/>
    <col min="9474" max="9474" width="12.7109375" style="180" customWidth="1"/>
    <col min="9475" max="9475" width="1.7109375" style="180" customWidth="1"/>
    <col min="9476" max="9476" width="12.7109375" style="180" customWidth="1"/>
    <col min="9477" max="9477" width="1.7109375" style="180" customWidth="1"/>
    <col min="9478" max="9478" width="12.7109375" style="180" customWidth="1"/>
    <col min="9479" max="9479" width="1.7109375" style="180" customWidth="1"/>
    <col min="9480" max="9480" width="12.7109375" style="180" customWidth="1"/>
    <col min="9481" max="9481" width="1.7109375" style="180" customWidth="1"/>
    <col min="9482" max="9482" width="12.7109375" style="180" customWidth="1"/>
    <col min="9483" max="9483" width="1.7109375" style="180" customWidth="1"/>
    <col min="9484" max="9484" width="12.7109375" style="180" customWidth="1"/>
    <col min="9485" max="9485" width="1.7109375" style="180" customWidth="1"/>
    <col min="9486" max="9486" width="12.7109375" style="180" customWidth="1"/>
    <col min="9487" max="9487" width="1.7109375" style="180" customWidth="1"/>
    <col min="9488" max="9488" width="12.7109375" style="180" customWidth="1"/>
    <col min="9489" max="9489" width="1.7109375" style="180" customWidth="1"/>
    <col min="9490" max="9490" width="12.7109375" style="180" customWidth="1"/>
    <col min="9491" max="9491" width="1.7109375" style="180" customWidth="1"/>
    <col min="9492" max="9728" width="9.140625" style="180"/>
    <col min="9729" max="9729" width="35.7109375" style="180" customWidth="1"/>
    <col min="9730" max="9730" width="12.7109375" style="180" customWidth="1"/>
    <col min="9731" max="9731" width="1.7109375" style="180" customWidth="1"/>
    <col min="9732" max="9732" width="12.7109375" style="180" customWidth="1"/>
    <col min="9733" max="9733" width="1.7109375" style="180" customWidth="1"/>
    <col min="9734" max="9734" width="12.7109375" style="180" customWidth="1"/>
    <col min="9735" max="9735" width="1.7109375" style="180" customWidth="1"/>
    <col min="9736" max="9736" width="12.7109375" style="180" customWidth="1"/>
    <col min="9737" max="9737" width="1.7109375" style="180" customWidth="1"/>
    <col min="9738" max="9738" width="12.7109375" style="180" customWidth="1"/>
    <col min="9739" max="9739" width="1.7109375" style="180" customWidth="1"/>
    <col min="9740" max="9740" width="12.7109375" style="180" customWidth="1"/>
    <col min="9741" max="9741" width="1.7109375" style="180" customWidth="1"/>
    <col min="9742" max="9742" width="12.7109375" style="180" customWidth="1"/>
    <col min="9743" max="9743" width="1.7109375" style="180" customWidth="1"/>
    <col min="9744" max="9744" width="12.7109375" style="180" customWidth="1"/>
    <col min="9745" max="9745" width="1.7109375" style="180" customWidth="1"/>
    <col min="9746" max="9746" width="12.7109375" style="180" customWidth="1"/>
    <col min="9747" max="9747" width="1.7109375" style="180" customWidth="1"/>
    <col min="9748" max="9984" width="9.140625" style="180"/>
    <col min="9985" max="9985" width="35.7109375" style="180" customWidth="1"/>
    <col min="9986" max="9986" width="12.7109375" style="180" customWidth="1"/>
    <col min="9987" max="9987" width="1.7109375" style="180" customWidth="1"/>
    <col min="9988" max="9988" width="12.7109375" style="180" customWidth="1"/>
    <col min="9989" max="9989" width="1.7109375" style="180" customWidth="1"/>
    <col min="9990" max="9990" width="12.7109375" style="180" customWidth="1"/>
    <col min="9991" max="9991" width="1.7109375" style="180" customWidth="1"/>
    <col min="9992" max="9992" width="12.7109375" style="180" customWidth="1"/>
    <col min="9993" max="9993" width="1.7109375" style="180" customWidth="1"/>
    <col min="9994" max="9994" width="12.7109375" style="180" customWidth="1"/>
    <col min="9995" max="9995" width="1.7109375" style="180" customWidth="1"/>
    <col min="9996" max="9996" width="12.7109375" style="180" customWidth="1"/>
    <col min="9997" max="9997" width="1.7109375" style="180" customWidth="1"/>
    <col min="9998" max="9998" width="12.7109375" style="180" customWidth="1"/>
    <col min="9999" max="9999" width="1.7109375" style="180" customWidth="1"/>
    <col min="10000" max="10000" width="12.7109375" style="180" customWidth="1"/>
    <col min="10001" max="10001" width="1.7109375" style="180" customWidth="1"/>
    <col min="10002" max="10002" width="12.7109375" style="180" customWidth="1"/>
    <col min="10003" max="10003" width="1.7109375" style="180" customWidth="1"/>
    <col min="10004" max="10240" width="9.140625" style="180"/>
    <col min="10241" max="10241" width="35.7109375" style="180" customWidth="1"/>
    <col min="10242" max="10242" width="12.7109375" style="180" customWidth="1"/>
    <col min="10243" max="10243" width="1.7109375" style="180" customWidth="1"/>
    <col min="10244" max="10244" width="12.7109375" style="180" customWidth="1"/>
    <col min="10245" max="10245" width="1.7109375" style="180" customWidth="1"/>
    <col min="10246" max="10246" width="12.7109375" style="180" customWidth="1"/>
    <col min="10247" max="10247" width="1.7109375" style="180" customWidth="1"/>
    <col min="10248" max="10248" width="12.7109375" style="180" customWidth="1"/>
    <col min="10249" max="10249" width="1.7109375" style="180" customWidth="1"/>
    <col min="10250" max="10250" width="12.7109375" style="180" customWidth="1"/>
    <col min="10251" max="10251" width="1.7109375" style="180" customWidth="1"/>
    <col min="10252" max="10252" width="12.7109375" style="180" customWidth="1"/>
    <col min="10253" max="10253" width="1.7109375" style="180" customWidth="1"/>
    <col min="10254" max="10254" width="12.7109375" style="180" customWidth="1"/>
    <col min="10255" max="10255" width="1.7109375" style="180" customWidth="1"/>
    <col min="10256" max="10256" width="12.7109375" style="180" customWidth="1"/>
    <col min="10257" max="10257" width="1.7109375" style="180" customWidth="1"/>
    <col min="10258" max="10258" width="12.7109375" style="180" customWidth="1"/>
    <col min="10259" max="10259" width="1.7109375" style="180" customWidth="1"/>
    <col min="10260" max="10496" width="9.140625" style="180"/>
    <col min="10497" max="10497" width="35.7109375" style="180" customWidth="1"/>
    <col min="10498" max="10498" width="12.7109375" style="180" customWidth="1"/>
    <col min="10499" max="10499" width="1.7109375" style="180" customWidth="1"/>
    <col min="10500" max="10500" width="12.7109375" style="180" customWidth="1"/>
    <col min="10501" max="10501" width="1.7109375" style="180" customWidth="1"/>
    <col min="10502" max="10502" width="12.7109375" style="180" customWidth="1"/>
    <col min="10503" max="10503" width="1.7109375" style="180" customWidth="1"/>
    <col min="10504" max="10504" width="12.7109375" style="180" customWidth="1"/>
    <col min="10505" max="10505" width="1.7109375" style="180" customWidth="1"/>
    <col min="10506" max="10506" width="12.7109375" style="180" customWidth="1"/>
    <col min="10507" max="10507" width="1.7109375" style="180" customWidth="1"/>
    <col min="10508" max="10508" width="12.7109375" style="180" customWidth="1"/>
    <col min="10509" max="10509" width="1.7109375" style="180" customWidth="1"/>
    <col min="10510" max="10510" width="12.7109375" style="180" customWidth="1"/>
    <col min="10511" max="10511" width="1.7109375" style="180" customWidth="1"/>
    <col min="10512" max="10512" width="12.7109375" style="180" customWidth="1"/>
    <col min="10513" max="10513" width="1.7109375" style="180" customWidth="1"/>
    <col min="10514" max="10514" width="12.7109375" style="180" customWidth="1"/>
    <col min="10515" max="10515" width="1.7109375" style="180" customWidth="1"/>
    <col min="10516" max="10752" width="9.140625" style="180"/>
    <col min="10753" max="10753" width="35.7109375" style="180" customWidth="1"/>
    <col min="10754" max="10754" width="12.7109375" style="180" customWidth="1"/>
    <col min="10755" max="10755" width="1.7109375" style="180" customWidth="1"/>
    <col min="10756" max="10756" width="12.7109375" style="180" customWidth="1"/>
    <col min="10757" max="10757" width="1.7109375" style="180" customWidth="1"/>
    <col min="10758" max="10758" width="12.7109375" style="180" customWidth="1"/>
    <col min="10759" max="10759" width="1.7109375" style="180" customWidth="1"/>
    <col min="10760" max="10760" width="12.7109375" style="180" customWidth="1"/>
    <col min="10761" max="10761" width="1.7109375" style="180" customWidth="1"/>
    <col min="10762" max="10762" width="12.7109375" style="180" customWidth="1"/>
    <col min="10763" max="10763" width="1.7109375" style="180" customWidth="1"/>
    <col min="10764" max="10764" width="12.7109375" style="180" customWidth="1"/>
    <col min="10765" max="10765" width="1.7109375" style="180" customWidth="1"/>
    <col min="10766" max="10766" width="12.7109375" style="180" customWidth="1"/>
    <col min="10767" max="10767" width="1.7109375" style="180" customWidth="1"/>
    <col min="10768" max="10768" width="12.7109375" style="180" customWidth="1"/>
    <col min="10769" max="10769" width="1.7109375" style="180" customWidth="1"/>
    <col min="10770" max="10770" width="12.7109375" style="180" customWidth="1"/>
    <col min="10771" max="10771" width="1.7109375" style="180" customWidth="1"/>
    <col min="10772" max="11008" width="9.140625" style="180"/>
    <col min="11009" max="11009" width="35.7109375" style="180" customWidth="1"/>
    <col min="11010" max="11010" width="12.7109375" style="180" customWidth="1"/>
    <col min="11011" max="11011" width="1.7109375" style="180" customWidth="1"/>
    <col min="11012" max="11012" width="12.7109375" style="180" customWidth="1"/>
    <col min="11013" max="11013" width="1.7109375" style="180" customWidth="1"/>
    <col min="11014" max="11014" width="12.7109375" style="180" customWidth="1"/>
    <col min="11015" max="11015" width="1.7109375" style="180" customWidth="1"/>
    <col min="11016" max="11016" width="12.7109375" style="180" customWidth="1"/>
    <col min="11017" max="11017" width="1.7109375" style="180" customWidth="1"/>
    <col min="11018" max="11018" width="12.7109375" style="180" customWidth="1"/>
    <col min="11019" max="11019" width="1.7109375" style="180" customWidth="1"/>
    <col min="11020" max="11020" width="12.7109375" style="180" customWidth="1"/>
    <col min="11021" max="11021" width="1.7109375" style="180" customWidth="1"/>
    <col min="11022" max="11022" width="12.7109375" style="180" customWidth="1"/>
    <col min="11023" max="11023" width="1.7109375" style="180" customWidth="1"/>
    <col min="11024" max="11024" width="12.7109375" style="180" customWidth="1"/>
    <col min="11025" max="11025" width="1.7109375" style="180" customWidth="1"/>
    <col min="11026" max="11026" width="12.7109375" style="180" customWidth="1"/>
    <col min="11027" max="11027" width="1.7109375" style="180" customWidth="1"/>
    <col min="11028" max="11264" width="9.140625" style="180"/>
    <col min="11265" max="11265" width="35.7109375" style="180" customWidth="1"/>
    <col min="11266" max="11266" width="12.7109375" style="180" customWidth="1"/>
    <col min="11267" max="11267" width="1.7109375" style="180" customWidth="1"/>
    <col min="11268" max="11268" width="12.7109375" style="180" customWidth="1"/>
    <col min="11269" max="11269" width="1.7109375" style="180" customWidth="1"/>
    <col min="11270" max="11270" width="12.7109375" style="180" customWidth="1"/>
    <col min="11271" max="11271" width="1.7109375" style="180" customWidth="1"/>
    <col min="11272" max="11272" width="12.7109375" style="180" customWidth="1"/>
    <col min="11273" max="11273" width="1.7109375" style="180" customWidth="1"/>
    <col min="11274" max="11274" width="12.7109375" style="180" customWidth="1"/>
    <col min="11275" max="11275" width="1.7109375" style="180" customWidth="1"/>
    <col min="11276" max="11276" width="12.7109375" style="180" customWidth="1"/>
    <col min="11277" max="11277" width="1.7109375" style="180" customWidth="1"/>
    <col min="11278" max="11278" width="12.7109375" style="180" customWidth="1"/>
    <col min="11279" max="11279" width="1.7109375" style="180" customWidth="1"/>
    <col min="11280" max="11280" width="12.7109375" style="180" customWidth="1"/>
    <col min="11281" max="11281" width="1.7109375" style="180" customWidth="1"/>
    <col min="11282" max="11282" width="12.7109375" style="180" customWidth="1"/>
    <col min="11283" max="11283" width="1.7109375" style="180" customWidth="1"/>
    <col min="11284" max="11520" width="9.140625" style="180"/>
    <col min="11521" max="11521" width="35.7109375" style="180" customWidth="1"/>
    <col min="11522" max="11522" width="12.7109375" style="180" customWidth="1"/>
    <col min="11523" max="11523" width="1.7109375" style="180" customWidth="1"/>
    <col min="11524" max="11524" width="12.7109375" style="180" customWidth="1"/>
    <col min="11525" max="11525" width="1.7109375" style="180" customWidth="1"/>
    <col min="11526" max="11526" width="12.7109375" style="180" customWidth="1"/>
    <col min="11527" max="11527" width="1.7109375" style="180" customWidth="1"/>
    <col min="11528" max="11528" width="12.7109375" style="180" customWidth="1"/>
    <col min="11529" max="11529" width="1.7109375" style="180" customWidth="1"/>
    <col min="11530" max="11530" width="12.7109375" style="180" customWidth="1"/>
    <col min="11531" max="11531" width="1.7109375" style="180" customWidth="1"/>
    <col min="11532" max="11532" width="12.7109375" style="180" customWidth="1"/>
    <col min="11533" max="11533" width="1.7109375" style="180" customWidth="1"/>
    <col min="11534" max="11534" width="12.7109375" style="180" customWidth="1"/>
    <col min="11535" max="11535" width="1.7109375" style="180" customWidth="1"/>
    <col min="11536" max="11536" width="12.7109375" style="180" customWidth="1"/>
    <col min="11537" max="11537" width="1.7109375" style="180" customWidth="1"/>
    <col min="11538" max="11538" width="12.7109375" style="180" customWidth="1"/>
    <col min="11539" max="11539" width="1.7109375" style="180" customWidth="1"/>
    <col min="11540" max="11776" width="9.140625" style="180"/>
    <col min="11777" max="11777" width="35.7109375" style="180" customWidth="1"/>
    <col min="11778" max="11778" width="12.7109375" style="180" customWidth="1"/>
    <col min="11779" max="11779" width="1.7109375" style="180" customWidth="1"/>
    <col min="11780" max="11780" width="12.7109375" style="180" customWidth="1"/>
    <col min="11781" max="11781" width="1.7109375" style="180" customWidth="1"/>
    <col min="11782" max="11782" width="12.7109375" style="180" customWidth="1"/>
    <col min="11783" max="11783" width="1.7109375" style="180" customWidth="1"/>
    <col min="11784" max="11784" width="12.7109375" style="180" customWidth="1"/>
    <col min="11785" max="11785" width="1.7109375" style="180" customWidth="1"/>
    <col min="11786" max="11786" width="12.7109375" style="180" customWidth="1"/>
    <col min="11787" max="11787" width="1.7109375" style="180" customWidth="1"/>
    <col min="11788" max="11788" width="12.7109375" style="180" customWidth="1"/>
    <col min="11789" max="11789" width="1.7109375" style="180" customWidth="1"/>
    <col min="11790" max="11790" width="12.7109375" style="180" customWidth="1"/>
    <col min="11791" max="11791" width="1.7109375" style="180" customWidth="1"/>
    <col min="11792" max="11792" width="12.7109375" style="180" customWidth="1"/>
    <col min="11793" max="11793" width="1.7109375" style="180" customWidth="1"/>
    <col min="11794" max="11794" width="12.7109375" style="180" customWidth="1"/>
    <col min="11795" max="11795" width="1.7109375" style="180" customWidth="1"/>
    <col min="11796" max="12032" width="9.140625" style="180"/>
    <col min="12033" max="12033" width="35.7109375" style="180" customWidth="1"/>
    <col min="12034" max="12034" width="12.7109375" style="180" customWidth="1"/>
    <col min="12035" max="12035" width="1.7109375" style="180" customWidth="1"/>
    <col min="12036" max="12036" width="12.7109375" style="180" customWidth="1"/>
    <col min="12037" max="12037" width="1.7109375" style="180" customWidth="1"/>
    <col min="12038" max="12038" width="12.7109375" style="180" customWidth="1"/>
    <col min="12039" max="12039" width="1.7109375" style="180" customWidth="1"/>
    <col min="12040" max="12040" width="12.7109375" style="180" customWidth="1"/>
    <col min="12041" max="12041" width="1.7109375" style="180" customWidth="1"/>
    <col min="12042" max="12042" width="12.7109375" style="180" customWidth="1"/>
    <col min="12043" max="12043" width="1.7109375" style="180" customWidth="1"/>
    <col min="12044" max="12044" width="12.7109375" style="180" customWidth="1"/>
    <col min="12045" max="12045" width="1.7109375" style="180" customWidth="1"/>
    <col min="12046" max="12046" width="12.7109375" style="180" customWidth="1"/>
    <col min="12047" max="12047" width="1.7109375" style="180" customWidth="1"/>
    <col min="12048" max="12048" width="12.7109375" style="180" customWidth="1"/>
    <col min="12049" max="12049" width="1.7109375" style="180" customWidth="1"/>
    <col min="12050" max="12050" width="12.7109375" style="180" customWidth="1"/>
    <col min="12051" max="12051" width="1.7109375" style="180" customWidth="1"/>
    <col min="12052" max="12288" width="9.140625" style="180"/>
    <col min="12289" max="12289" width="35.7109375" style="180" customWidth="1"/>
    <col min="12290" max="12290" width="12.7109375" style="180" customWidth="1"/>
    <col min="12291" max="12291" width="1.7109375" style="180" customWidth="1"/>
    <col min="12292" max="12292" width="12.7109375" style="180" customWidth="1"/>
    <col min="12293" max="12293" width="1.7109375" style="180" customWidth="1"/>
    <col min="12294" max="12294" width="12.7109375" style="180" customWidth="1"/>
    <col min="12295" max="12295" width="1.7109375" style="180" customWidth="1"/>
    <col min="12296" max="12296" width="12.7109375" style="180" customWidth="1"/>
    <col min="12297" max="12297" width="1.7109375" style="180" customWidth="1"/>
    <col min="12298" max="12298" width="12.7109375" style="180" customWidth="1"/>
    <col min="12299" max="12299" width="1.7109375" style="180" customWidth="1"/>
    <col min="12300" max="12300" width="12.7109375" style="180" customWidth="1"/>
    <col min="12301" max="12301" width="1.7109375" style="180" customWidth="1"/>
    <col min="12302" max="12302" width="12.7109375" style="180" customWidth="1"/>
    <col min="12303" max="12303" width="1.7109375" style="180" customWidth="1"/>
    <col min="12304" max="12304" width="12.7109375" style="180" customWidth="1"/>
    <col min="12305" max="12305" width="1.7109375" style="180" customWidth="1"/>
    <col min="12306" max="12306" width="12.7109375" style="180" customWidth="1"/>
    <col min="12307" max="12307" width="1.7109375" style="180" customWidth="1"/>
    <col min="12308" max="12544" width="9.140625" style="180"/>
    <col min="12545" max="12545" width="35.7109375" style="180" customWidth="1"/>
    <col min="12546" max="12546" width="12.7109375" style="180" customWidth="1"/>
    <col min="12547" max="12547" width="1.7109375" style="180" customWidth="1"/>
    <col min="12548" max="12548" width="12.7109375" style="180" customWidth="1"/>
    <col min="12549" max="12549" width="1.7109375" style="180" customWidth="1"/>
    <col min="12550" max="12550" width="12.7109375" style="180" customWidth="1"/>
    <col min="12551" max="12551" width="1.7109375" style="180" customWidth="1"/>
    <col min="12552" max="12552" width="12.7109375" style="180" customWidth="1"/>
    <col min="12553" max="12553" width="1.7109375" style="180" customWidth="1"/>
    <col min="12554" max="12554" width="12.7109375" style="180" customWidth="1"/>
    <col min="12555" max="12555" width="1.7109375" style="180" customWidth="1"/>
    <col min="12556" max="12556" width="12.7109375" style="180" customWidth="1"/>
    <col min="12557" max="12557" width="1.7109375" style="180" customWidth="1"/>
    <col min="12558" max="12558" width="12.7109375" style="180" customWidth="1"/>
    <col min="12559" max="12559" width="1.7109375" style="180" customWidth="1"/>
    <col min="12560" max="12560" width="12.7109375" style="180" customWidth="1"/>
    <col min="12561" max="12561" width="1.7109375" style="180" customWidth="1"/>
    <col min="12562" max="12562" width="12.7109375" style="180" customWidth="1"/>
    <col min="12563" max="12563" width="1.7109375" style="180" customWidth="1"/>
    <col min="12564" max="12800" width="9.140625" style="180"/>
    <col min="12801" max="12801" width="35.7109375" style="180" customWidth="1"/>
    <col min="12802" max="12802" width="12.7109375" style="180" customWidth="1"/>
    <col min="12803" max="12803" width="1.7109375" style="180" customWidth="1"/>
    <col min="12804" max="12804" width="12.7109375" style="180" customWidth="1"/>
    <col min="12805" max="12805" width="1.7109375" style="180" customWidth="1"/>
    <col min="12806" max="12806" width="12.7109375" style="180" customWidth="1"/>
    <col min="12807" max="12807" width="1.7109375" style="180" customWidth="1"/>
    <col min="12808" max="12808" width="12.7109375" style="180" customWidth="1"/>
    <col min="12809" max="12809" width="1.7109375" style="180" customWidth="1"/>
    <col min="12810" max="12810" width="12.7109375" style="180" customWidth="1"/>
    <col min="12811" max="12811" width="1.7109375" style="180" customWidth="1"/>
    <col min="12812" max="12812" width="12.7109375" style="180" customWidth="1"/>
    <col min="12813" max="12813" width="1.7109375" style="180" customWidth="1"/>
    <col min="12814" max="12814" width="12.7109375" style="180" customWidth="1"/>
    <col min="12815" max="12815" width="1.7109375" style="180" customWidth="1"/>
    <col min="12816" max="12816" width="12.7109375" style="180" customWidth="1"/>
    <col min="12817" max="12817" width="1.7109375" style="180" customWidth="1"/>
    <col min="12818" max="12818" width="12.7109375" style="180" customWidth="1"/>
    <col min="12819" max="12819" width="1.7109375" style="180" customWidth="1"/>
    <col min="12820" max="13056" width="9.140625" style="180"/>
    <col min="13057" max="13057" width="35.7109375" style="180" customWidth="1"/>
    <col min="13058" max="13058" width="12.7109375" style="180" customWidth="1"/>
    <col min="13059" max="13059" width="1.7109375" style="180" customWidth="1"/>
    <col min="13060" max="13060" width="12.7109375" style="180" customWidth="1"/>
    <col min="13061" max="13061" width="1.7109375" style="180" customWidth="1"/>
    <col min="13062" max="13062" width="12.7109375" style="180" customWidth="1"/>
    <col min="13063" max="13063" width="1.7109375" style="180" customWidth="1"/>
    <col min="13064" max="13064" width="12.7109375" style="180" customWidth="1"/>
    <col min="13065" max="13065" width="1.7109375" style="180" customWidth="1"/>
    <col min="13066" max="13066" width="12.7109375" style="180" customWidth="1"/>
    <col min="13067" max="13067" width="1.7109375" style="180" customWidth="1"/>
    <col min="13068" max="13068" width="12.7109375" style="180" customWidth="1"/>
    <col min="13069" max="13069" width="1.7109375" style="180" customWidth="1"/>
    <col min="13070" max="13070" width="12.7109375" style="180" customWidth="1"/>
    <col min="13071" max="13071" width="1.7109375" style="180" customWidth="1"/>
    <col min="13072" max="13072" width="12.7109375" style="180" customWidth="1"/>
    <col min="13073" max="13073" width="1.7109375" style="180" customWidth="1"/>
    <col min="13074" max="13074" width="12.7109375" style="180" customWidth="1"/>
    <col min="13075" max="13075" width="1.7109375" style="180" customWidth="1"/>
    <col min="13076" max="13312" width="9.140625" style="180"/>
    <col min="13313" max="13313" width="35.7109375" style="180" customWidth="1"/>
    <col min="13314" max="13314" width="12.7109375" style="180" customWidth="1"/>
    <col min="13315" max="13315" width="1.7109375" style="180" customWidth="1"/>
    <col min="13316" max="13316" width="12.7109375" style="180" customWidth="1"/>
    <col min="13317" max="13317" width="1.7109375" style="180" customWidth="1"/>
    <col min="13318" max="13318" width="12.7109375" style="180" customWidth="1"/>
    <col min="13319" max="13319" width="1.7109375" style="180" customWidth="1"/>
    <col min="13320" max="13320" width="12.7109375" style="180" customWidth="1"/>
    <col min="13321" max="13321" width="1.7109375" style="180" customWidth="1"/>
    <col min="13322" max="13322" width="12.7109375" style="180" customWidth="1"/>
    <col min="13323" max="13323" width="1.7109375" style="180" customWidth="1"/>
    <col min="13324" max="13324" width="12.7109375" style="180" customWidth="1"/>
    <col min="13325" max="13325" width="1.7109375" style="180" customWidth="1"/>
    <col min="13326" max="13326" width="12.7109375" style="180" customWidth="1"/>
    <col min="13327" max="13327" width="1.7109375" style="180" customWidth="1"/>
    <col min="13328" max="13328" width="12.7109375" style="180" customWidth="1"/>
    <col min="13329" max="13329" width="1.7109375" style="180" customWidth="1"/>
    <col min="13330" max="13330" width="12.7109375" style="180" customWidth="1"/>
    <col min="13331" max="13331" width="1.7109375" style="180" customWidth="1"/>
    <col min="13332" max="13568" width="9.140625" style="180"/>
    <col min="13569" max="13569" width="35.7109375" style="180" customWidth="1"/>
    <col min="13570" max="13570" width="12.7109375" style="180" customWidth="1"/>
    <col min="13571" max="13571" width="1.7109375" style="180" customWidth="1"/>
    <col min="13572" max="13572" width="12.7109375" style="180" customWidth="1"/>
    <col min="13573" max="13573" width="1.7109375" style="180" customWidth="1"/>
    <col min="13574" max="13574" width="12.7109375" style="180" customWidth="1"/>
    <col min="13575" max="13575" width="1.7109375" style="180" customWidth="1"/>
    <col min="13576" max="13576" width="12.7109375" style="180" customWidth="1"/>
    <col min="13577" max="13577" width="1.7109375" style="180" customWidth="1"/>
    <col min="13578" max="13578" width="12.7109375" style="180" customWidth="1"/>
    <col min="13579" max="13579" width="1.7109375" style="180" customWidth="1"/>
    <col min="13580" max="13580" width="12.7109375" style="180" customWidth="1"/>
    <col min="13581" max="13581" width="1.7109375" style="180" customWidth="1"/>
    <col min="13582" max="13582" width="12.7109375" style="180" customWidth="1"/>
    <col min="13583" max="13583" width="1.7109375" style="180" customWidth="1"/>
    <col min="13584" max="13584" width="12.7109375" style="180" customWidth="1"/>
    <col min="13585" max="13585" width="1.7109375" style="180" customWidth="1"/>
    <col min="13586" max="13586" width="12.7109375" style="180" customWidth="1"/>
    <col min="13587" max="13587" width="1.7109375" style="180" customWidth="1"/>
    <col min="13588" max="13824" width="9.140625" style="180"/>
    <col min="13825" max="13825" width="35.7109375" style="180" customWidth="1"/>
    <col min="13826" max="13826" width="12.7109375" style="180" customWidth="1"/>
    <col min="13827" max="13827" width="1.7109375" style="180" customWidth="1"/>
    <col min="13828" max="13828" width="12.7109375" style="180" customWidth="1"/>
    <col min="13829" max="13829" width="1.7109375" style="180" customWidth="1"/>
    <col min="13830" max="13830" width="12.7109375" style="180" customWidth="1"/>
    <col min="13831" max="13831" width="1.7109375" style="180" customWidth="1"/>
    <col min="13832" max="13832" width="12.7109375" style="180" customWidth="1"/>
    <col min="13833" max="13833" width="1.7109375" style="180" customWidth="1"/>
    <col min="13834" max="13834" width="12.7109375" style="180" customWidth="1"/>
    <col min="13835" max="13835" width="1.7109375" style="180" customWidth="1"/>
    <col min="13836" max="13836" width="12.7109375" style="180" customWidth="1"/>
    <col min="13837" max="13837" width="1.7109375" style="180" customWidth="1"/>
    <col min="13838" max="13838" width="12.7109375" style="180" customWidth="1"/>
    <col min="13839" max="13839" width="1.7109375" style="180" customWidth="1"/>
    <col min="13840" max="13840" width="12.7109375" style="180" customWidth="1"/>
    <col min="13841" max="13841" width="1.7109375" style="180" customWidth="1"/>
    <col min="13842" max="13842" width="12.7109375" style="180" customWidth="1"/>
    <col min="13843" max="13843" width="1.7109375" style="180" customWidth="1"/>
    <col min="13844" max="14080" width="9.140625" style="180"/>
    <col min="14081" max="14081" width="35.7109375" style="180" customWidth="1"/>
    <col min="14082" max="14082" width="12.7109375" style="180" customWidth="1"/>
    <col min="14083" max="14083" width="1.7109375" style="180" customWidth="1"/>
    <col min="14084" max="14084" width="12.7109375" style="180" customWidth="1"/>
    <col min="14085" max="14085" width="1.7109375" style="180" customWidth="1"/>
    <col min="14086" max="14086" width="12.7109375" style="180" customWidth="1"/>
    <col min="14087" max="14087" width="1.7109375" style="180" customWidth="1"/>
    <col min="14088" max="14088" width="12.7109375" style="180" customWidth="1"/>
    <col min="14089" max="14089" width="1.7109375" style="180" customWidth="1"/>
    <col min="14090" max="14090" width="12.7109375" style="180" customWidth="1"/>
    <col min="14091" max="14091" width="1.7109375" style="180" customWidth="1"/>
    <col min="14092" max="14092" width="12.7109375" style="180" customWidth="1"/>
    <col min="14093" max="14093" width="1.7109375" style="180" customWidth="1"/>
    <col min="14094" max="14094" width="12.7109375" style="180" customWidth="1"/>
    <col min="14095" max="14095" width="1.7109375" style="180" customWidth="1"/>
    <col min="14096" max="14096" width="12.7109375" style="180" customWidth="1"/>
    <col min="14097" max="14097" width="1.7109375" style="180" customWidth="1"/>
    <col min="14098" max="14098" width="12.7109375" style="180" customWidth="1"/>
    <col min="14099" max="14099" width="1.7109375" style="180" customWidth="1"/>
    <col min="14100" max="14336" width="9.140625" style="180"/>
    <col min="14337" max="14337" width="35.7109375" style="180" customWidth="1"/>
    <col min="14338" max="14338" width="12.7109375" style="180" customWidth="1"/>
    <col min="14339" max="14339" width="1.7109375" style="180" customWidth="1"/>
    <col min="14340" max="14340" width="12.7109375" style="180" customWidth="1"/>
    <col min="14341" max="14341" width="1.7109375" style="180" customWidth="1"/>
    <col min="14342" max="14342" width="12.7109375" style="180" customWidth="1"/>
    <col min="14343" max="14343" width="1.7109375" style="180" customWidth="1"/>
    <col min="14344" max="14344" width="12.7109375" style="180" customWidth="1"/>
    <col min="14345" max="14345" width="1.7109375" style="180" customWidth="1"/>
    <col min="14346" max="14346" width="12.7109375" style="180" customWidth="1"/>
    <col min="14347" max="14347" width="1.7109375" style="180" customWidth="1"/>
    <col min="14348" max="14348" width="12.7109375" style="180" customWidth="1"/>
    <col min="14349" max="14349" width="1.7109375" style="180" customWidth="1"/>
    <col min="14350" max="14350" width="12.7109375" style="180" customWidth="1"/>
    <col min="14351" max="14351" width="1.7109375" style="180" customWidth="1"/>
    <col min="14352" max="14352" width="12.7109375" style="180" customWidth="1"/>
    <col min="14353" max="14353" width="1.7109375" style="180" customWidth="1"/>
    <col min="14354" max="14354" width="12.7109375" style="180" customWidth="1"/>
    <col min="14355" max="14355" width="1.7109375" style="180" customWidth="1"/>
    <col min="14356" max="14592" width="9.140625" style="180"/>
    <col min="14593" max="14593" width="35.7109375" style="180" customWidth="1"/>
    <col min="14594" max="14594" width="12.7109375" style="180" customWidth="1"/>
    <col min="14595" max="14595" width="1.7109375" style="180" customWidth="1"/>
    <col min="14596" max="14596" width="12.7109375" style="180" customWidth="1"/>
    <col min="14597" max="14597" width="1.7109375" style="180" customWidth="1"/>
    <col min="14598" max="14598" width="12.7109375" style="180" customWidth="1"/>
    <col min="14599" max="14599" width="1.7109375" style="180" customWidth="1"/>
    <col min="14600" max="14600" width="12.7109375" style="180" customWidth="1"/>
    <col min="14601" max="14601" width="1.7109375" style="180" customWidth="1"/>
    <col min="14602" max="14602" width="12.7109375" style="180" customWidth="1"/>
    <col min="14603" max="14603" width="1.7109375" style="180" customWidth="1"/>
    <col min="14604" max="14604" width="12.7109375" style="180" customWidth="1"/>
    <col min="14605" max="14605" width="1.7109375" style="180" customWidth="1"/>
    <col min="14606" max="14606" width="12.7109375" style="180" customWidth="1"/>
    <col min="14607" max="14607" width="1.7109375" style="180" customWidth="1"/>
    <col min="14608" max="14608" width="12.7109375" style="180" customWidth="1"/>
    <col min="14609" max="14609" width="1.7109375" style="180" customWidth="1"/>
    <col min="14610" max="14610" width="12.7109375" style="180" customWidth="1"/>
    <col min="14611" max="14611" width="1.7109375" style="180" customWidth="1"/>
    <col min="14612" max="14848" width="9.140625" style="180"/>
    <col min="14849" max="14849" width="35.7109375" style="180" customWidth="1"/>
    <col min="14850" max="14850" width="12.7109375" style="180" customWidth="1"/>
    <col min="14851" max="14851" width="1.7109375" style="180" customWidth="1"/>
    <col min="14852" max="14852" width="12.7109375" style="180" customWidth="1"/>
    <col min="14853" max="14853" width="1.7109375" style="180" customWidth="1"/>
    <col min="14854" max="14854" width="12.7109375" style="180" customWidth="1"/>
    <col min="14855" max="14855" width="1.7109375" style="180" customWidth="1"/>
    <col min="14856" max="14856" width="12.7109375" style="180" customWidth="1"/>
    <col min="14857" max="14857" width="1.7109375" style="180" customWidth="1"/>
    <col min="14858" max="14858" width="12.7109375" style="180" customWidth="1"/>
    <col min="14859" max="14859" width="1.7109375" style="180" customWidth="1"/>
    <col min="14860" max="14860" width="12.7109375" style="180" customWidth="1"/>
    <col min="14861" max="14861" width="1.7109375" style="180" customWidth="1"/>
    <col min="14862" max="14862" width="12.7109375" style="180" customWidth="1"/>
    <col min="14863" max="14863" width="1.7109375" style="180" customWidth="1"/>
    <col min="14864" max="14864" width="12.7109375" style="180" customWidth="1"/>
    <col min="14865" max="14865" width="1.7109375" style="180" customWidth="1"/>
    <col min="14866" max="14866" width="12.7109375" style="180" customWidth="1"/>
    <col min="14867" max="14867" width="1.7109375" style="180" customWidth="1"/>
    <col min="14868" max="15104" width="9.140625" style="180"/>
    <col min="15105" max="15105" width="35.7109375" style="180" customWidth="1"/>
    <col min="15106" max="15106" width="12.7109375" style="180" customWidth="1"/>
    <col min="15107" max="15107" width="1.7109375" style="180" customWidth="1"/>
    <col min="15108" max="15108" width="12.7109375" style="180" customWidth="1"/>
    <col min="15109" max="15109" width="1.7109375" style="180" customWidth="1"/>
    <col min="15110" max="15110" width="12.7109375" style="180" customWidth="1"/>
    <col min="15111" max="15111" width="1.7109375" style="180" customWidth="1"/>
    <col min="15112" max="15112" width="12.7109375" style="180" customWidth="1"/>
    <col min="15113" max="15113" width="1.7109375" style="180" customWidth="1"/>
    <col min="15114" max="15114" width="12.7109375" style="180" customWidth="1"/>
    <col min="15115" max="15115" width="1.7109375" style="180" customWidth="1"/>
    <col min="15116" max="15116" width="12.7109375" style="180" customWidth="1"/>
    <col min="15117" max="15117" width="1.7109375" style="180" customWidth="1"/>
    <col min="15118" max="15118" width="12.7109375" style="180" customWidth="1"/>
    <col min="15119" max="15119" width="1.7109375" style="180" customWidth="1"/>
    <col min="15120" max="15120" width="12.7109375" style="180" customWidth="1"/>
    <col min="15121" max="15121" width="1.7109375" style="180" customWidth="1"/>
    <col min="15122" max="15122" width="12.7109375" style="180" customWidth="1"/>
    <col min="15123" max="15123" width="1.7109375" style="180" customWidth="1"/>
    <col min="15124" max="15360" width="9.140625" style="180"/>
    <col min="15361" max="15361" width="35.7109375" style="180" customWidth="1"/>
    <col min="15362" max="15362" width="12.7109375" style="180" customWidth="1"/>
    <col min="15363" max="15363" width="1.7109375" style="180" customWidth="1"/>
    <col min="15364" max="15364" width="12.7109375" style="180" customWidth="1"/>
    <col min="15365" max="15365" width="1.7109375" style="180" customWidth="1"/>
    <col min="15366" max="15366" width="12.7109375" style="180" customWidth="1"/>
    <col min="15367" max="15367" width="1.7109375" style="180" customWidth="1"/>
    <col min="15368" max="15368" width="12.7109375" style="180" customWidth="1"/>
    <col min="15369" max="15369" width="1.7109375" style="180" customWidth="1"/>
    <col min="15370" max="15370" width="12.7109375" style="180" customWidth="1"/>
    <col min="15371" max="15371" width="1.7109375" style="180" customWidth="1"/>
    <col min="15372" max="15372" width="12.7109375" style="180" customWidth="1"/>
    <col min="15373" max="15373" width="1.7109375" style="180" customWidth="1"/>
    <col min="15374" max="15374" width="12.7109375" style="180" customWidth="1"/>
    <col min="15375" max="15375" width="1.7109375" style="180" customWidth="1"/>
    <col min="15376" max="15376" width="12.7109375" style="180" customWidth="1"/>
    <col min="15377" max="15377" width="1.7109375" style="180" customWidth="1"/>
    <col min="15378" max="15378" width="12.7109375" style="180" customWidth="1"/>
    <col min="15379" max="15379" width="1.7109375" style="180" customWidth="1"/>
    <col min="15380" max="15616" width="9.140625" style="180"/>
    <col min="15617" max="15617" width="35.7109375" style="180" customWidth="1"/>
    <col min="15618" max="15618" width="12.7109375" style="180" customWidth="1"/>
    <col min="15619" max="15619" width="1.7109375" style="180" customWidth="1"/>
    <col min="15620" max="15620" width="12.7109375" style="180" customWidth="1"/>
    <col min="15621" max="15621" width="1.7109375" style="180" customWidth="1"/>
    <col min="15622" max="15622" width="12.7109375" style="180" customWidth="1"/>
    <col min="15623" max="15623" width="1.7109375" style="180" customWidth="1"/>
    <col min="15624" max="15624" width="12.7109375" style="180" customWidth="1"/>
    <col min="15625" max="15625" width="1.7109375" style="180" customWidth="1"/>
    <col min="15626" max="15626" width="12.7109375" style="180" customWidth="1"/>
    <col min="15627" max="15627" width="1.7109375" style="180" customWidth="1"/>
    <col min="15628" max="15628" width="12.7109375" style="180" customWidth="1"/>
    <col min="15629" max="15629" width="1.7109375" style="180" customWidth="1"/>
    <col min="15630" max="15630" width="12.7109375" style="180" customWidth="1"/>
    <col min="15631" max="15631" width="1.7109375" style="180" customWidth="1"/>
    <col min="15632" max="15632" width="12.7109375" style="180" customWidth="1"/>
    <col min="15633" max="15633" width="1.7109375" style="180" customWidth="1"/>
    <col min="15634" max="15634" width="12.7109375" style="180" customWidth="1"/>
    <col min="15635" max="15635" width="1.7109375" style="180" customWidth="1"/>
    <col min="15636" max="15872" width="9.140625" style="180"/>
    <col min="15873" max="15873" width="35.7109375" style="180" customWidth="1"/>
    <col min="15874" max="15874" width="12.7109375" style="180" customWidth="1"/>
    <col min="15875" max="15875" width="1.7109375" style="180" customWidth="1"/>
    <col min="15876" max="15876" width="12.7109375" style="180" customWidth="1"/>
    <col min="15877" max="15877" width="1.7109375" style="180" customWidth="1"/>
    <col min="15878" max="15878" width="12.7109375" style="180" customWidth="1"/>
    <col min="15879" max="15879" width="1.7109375" style="180" customWidth="1"/>
    <col min="15880" max="15880" width="12.7109375" style="180" customWidth="1"/>
    <col min="15881" max="15881" width="1.7109375" style="180" customWidth="1"/>
    <col min="15882" max="15882" width="12.7109375" style="180" customWidth="1"/>
    <col min="15883" max="15883" width="1.7109375" style="180" customWidth="1"/>
    <col min="15884" max="15884" width="12.7109375" style="180" customWidth="1"/>
    <col min="15885" max="15885" width="1.7109375" style="180" customWidth="1"/>
    <col min="15886" max="15886" width="12.7109375" style="180" customWidth="1"/>
    <col min="15887" max="15887" width="1.7109375" style="180" customWidth="1"/>
    <col min="15888" max="15888" width="12.7109375" style="180" customWidth="1"/>
    <col min="15889" max="15889" width="1.7109375" style="180" customWidth="1"/>
    <col min="15890" max="15890" width="12.7109375" style="180" customWidth="1"/>
    <col min="15891" max="15891" width="1.7109375" style="180" customWidth="1"/>
    <col min="15892" max="16128" width="9.140625" style="180"/>
    <col min="16129" max="16129" width="35.7109375" style="180" customWidth="1"/>
    <col min="16130" max="16130" width="12.7109375" style="180" customWidth="1"/>
    <col min="16131" max="16131" width="1.7109375" style="180" customWidth="1"/>
    <col min="16132" max="16132" width="12.7109375" style="180" customWidth="1"/>
    <col min="16133" max="16133" width="1.7109375" style="180" customWidth="1"/>
    <col min="16134" max="16134" width="12.7109375" style="180" customWidth="1"/>
    <col min="16135" max="16135" width="1.7109375" style="180" customWidth="1"/>
    <col min="16136" max="16136" width="12.7109375" style="180" customWidth="1"/>
    <col min="16137" max="16137" width="1.7109375" style="180" customWidth="1"/>
    <col min="16138" max="16138" width="12.7109375" style="180" customWidth="1"/>
    <col min="16139" max="16139" width="1.7109375" style="180" customWidth="1"/>
    <col min="16140" max="16140" width="12.7109375" style="180" customWidth="1"/>
    <col min="16141" max="16141" width="1.7109375" style="180" customWidth="1"/>
    <col min="16142" max="16142" width="12.7109375" style="180" customWidth="1"/>
    <col min="16143" max="16143" width="1.7109375" style="180" customWidth="1"/>
    <col min="16144" max="16144" width="12.7109375" style="180" customWidth="1"/>
    <col min="16145" max="16145" width="1.7109375" style="180" customWidth="1"/>
    <col min="16146" max="16146" width="12.7109375" style="180" customWidth="1"/>
    <col min="16147" max="16147" width="1.7109375" style="180" customWidth="1"/>
    <col min="16148" max="16384" width="9.140625" style="180"/>
  </cols>
  <sheetData>
    <row r="1" spans="1:19" ht="1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9">
      <c r="A2" s="432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9">
      <c r="A3" s="437" t="s">
        <v>219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</row>
    <row r="4" spans="1:19" ht="15.75">
      <c r="A4" s="434" t="s">
        <v>230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</row>
    <row r="5" spans="1:19">
      <c r="A5" s="436"/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</row>
    <row r="6" spans="1:19">
      <c r="P6" s="212" t="s">
        <v>225</v>
      </c>
    </row>
    <row r="9" spans="1:19" ht="13.5" thickBot="1">
      <c r="B9" s="185" t="s">
        <v>49</v>
      </c>
      <c r="C9" s="185"/>
      <c r="D9" s="185" t="s">
        <v>52</v>
      </c>
      <c r="E9" s="185"/>
      <c r="F9" s="185" t="s">
        <v>51</v>
      </c>
      <c r="G9" s="185"/>
      <c r="H9" s="186" t="s">
        <v>52</v>
      </c>
      <c r="J9" s="430" t="s">
        <v>226</v>
      </c>
      <c r="K9" s="430"/>
      <c r="L9" s="430"/>
      <c r="M9" s="430"/>
      <c r="N9" s="430"/>
      <c r="O9" s="430"/>
      <c r="P9" s="430"/>
      <c r="Q9" s="430"/>
      <c r="R9" s="430"/>
    </row>
    <row r="10" spans="1:19">
      <c r="B10" s="223">
        <v>2013</v>
      </c>
      <c r="C10" s="188"/>
      <c r="D10" s="187">
        <v>2014</v>
      </c>
      <c r="E10" s="188"/>
      <c r="F10" s="187">
        <v>2014</v>
      </c>
      <c r="G10" s="188"/>
      <c r="H10" s="189">
        <v>2015</v>
      </c>
      <c r="J10" s="190">
        <v>2016</v>
      </c>
      <c r="K10" s="185"/>
      <c r="L10" s="190">
        <v>2017</v>
      </c>
      <c r="M10" s="185"/>
      <c r="N10" s="190">
        <v>2018</v>
      </c>
      <c r="O10" s="185"/>
      <c r="P10" s="190">
        <v>2019</v>
      </c>
      <c r="Q10" s="185"/>
      <c r="R10" s="190">
        <v>2020</v>
      </c>
    </row>
    <row r="11" spans="1:19">
      <c r="B11" s="191"/>
      <c r="C11" s="191"/>
      <c r="D11" s="191"/>
      <c r="E11" s="191"/>
      <c r="F11" s="191"/>
      <c r="G11" s="191"/>
      <c r="H11" s="192"/>
      <c r="J11" s="211"/>
      <c r="K11" s="211"/>
      <c r="L11" s="211"/>
      <c r="M11" s="211"/>
      <c r="N11" s="211"/>
      <c r="O11" s="211"/>
      <c r="P11" s="211"/>
      <c r="Q11" s="211"/>
      <c r="R11" s="211"/>
    </row>
    <row r="12" spans="1:19">
      <c r="B12" s="191"/>
      <c r="C12" s="191"/>
      <c r="D12" s="191"/>
      <c r="E12" s="191"/>
      <c r="F12" s="191"/>
      <c r="G12" s="191"/>
      <c r="H12" s="192"/>
    </row>
    <row r="13" spans="1:19">
      <c r="B13" s="191"/>
      <c r="C13" s="191"/>
      <c r="D13" s="191"/>
      <c r="E13" s="191"/>
      <c r="F13" s="191"/>
      <c r="G13" s="191"/>
      <c r="H13" s="192"/>
    </row>
    <row r="14" spans="1:19">
      <c r="A14" s="193" t="s">
        <v>176</v>
      </c>
      <c r="B14" s="194">
        <v>0</v>
      </c>
      <c r="C14" s="194"/>
      <c r="D14" s="194">
        <v>48518464</v>
      </c>
      <c r="E14" s="194"/>
      <c r="F14" s="195">
        <f>+B46</f>
        <v>51246410</v>
      </c>
      <c r="G14" s="194"/>
      <c r="H14" s="196">
        <f>+F46</f>
        <v>13651000</v>
      </c>
      <c r="J14" s="194">
        <f>+H46</f>
        <v>1718000</v>
      </c>
      <c r="K14" s="194"/>
      <c r="L14" s="194">
        <f>+J46</f>
        <v>0</v>
      </c>
      <c r="M14" s="194"/>
      <c r="N14" s="194">
        <f>+L46</f>
        <v>0</v>
      </c>
      <c r="O14" s="194"/>
      <c r="P14" s="194">
        <f>+N46</f>
        <v>0</v>
      </c>
      <c r="Q14" s="194"/>
      <c r="R14" s="194">
        <f>+P46</f>
        <v>0</v>
      </c>
    </row>
    <row r="15" spans="1:19">
      <c r="H15" s="197"/>
    </row>
    <row r="16" spans="1:19">
      <c r="A16" s="193" t="s">
        <v>177</v>
      </c>
      <c r="H16" s="197"/>
    </row>
    <row r="17" spans="1:18">
      <c r="A17" s="180" t="s">
        <v>178</v>
      </c>
      <c r="B17" s="198">
        <v>0</v>
      </c>
      <c r="C17" s="198"/>
      <c r="D17" s="198">
        <v>0</v>
      </c>
      <c r="E17" s="198"/>
      <c r="F17" s="198">
        <v>0</v>
      </c>
      <c r="G17" s="198"/>
      <c r="H17" s="199">
        <v>0</v>
      </c>
      <c r="J17" s="198">
        <v>0</v>
      </c>
      <c r="K17" s="198"/>
      <c r="L17" s="198">
        <v>0</v>
      </c>
      <c r="M17" s="198"/>
      <c r="N17" s="198">
        <v>0</v>
      </c>
      <c r="O17" s="198"/>
      <c r="P17" s="198">
        <v>0</v>
      </c>
      <c r="R17" s="198">
        <v>0</v>
      </c>
    </row>
    <row r="18" spans="1:18">
      <c r="A18" s="202" t="s">
        <v>200</v>
      </c>
      <c r="B18" s="198">
        <v>0</v>
      </c>
      <c r="C18" s="198"/>
      <c r="D18" s="198">
        <v>110155</v>
      </c>
      <c r="E18" s="198"/>
      <c r="F18" s="198">
        <v>0</v>
      </c>
      <c r="G18" s="198"/>
      <c r="H18" s="199">
        <v>0</v>
      </c>
      <c r="J18" s="198">
        <v>0</v>
      </c>
      <c r="K18" s="198"/>
      <c r="L18" s="198">
        <v>0</v>
      </c>
      <c r="M18" s="198"/>
      <c r="N18" s="198">
        <v>0</v>
      </c>
      <c r="O18" s="198"/>
      <c r="P18" s="198">
        <v>0</v>
      </c>
      <c r="R18" s="198">
        <v>0</v>
      </c>
    </row>
    <row r="19" spans="1:18">
      <c r="B19" s="200"/>
      <c r="C19" s="198"/>
      <c r="D19" s="200"/>
      <c r="E19" s="198"/>
      <c r="F19" s="200"/>
      <c r="G19" s="198"/>
      <c r="H19" s="201"/>
      <c r="J19" s="200"/>
      <c r="K19" s="198"/>
      <c r="L19" s="200"/>
      <c r="M19" s="198"/>
      <c r="N19" s="200"/>
      <c r="O19" s="198"/>
      <c r="P19" s="200"/>
      <c r="R19" s="200"/>
    </row>
    <row r="20" spans="1:18">
      <c r="A20" s="180" t="s">
        <v>179</v>
      </c>
      <c r="B20" s="198">
        <f>SUM(B17:B19)</f>
        <v>0</v>
      </c>
      <c r="C20" s="198"/>
      <c r="D20" s="198">
        <f>SUM(D17:D19)</f>
        <v>110155</v>
      </c>
      <c r="E20" s="198"/>
      <c r="F20" s="198">
        <f>SUM(F17:F19)</f>
        <v>0</v>
      </c>
      <c r="G20" s="198"/>
      <c r="H20" s="199">
        <f>SUM(H17:H19)</f>
        <v>0</v>
      </c>
      <c r="J20" s="198">
        <f>SUM(J17:J19)</f>
        <v>0</v>
      </c>
      <c r="K20" s="198"/>
      <c r="L20" s="198">
        <f>SUM(L17:L19)</f>
        <v>0</v>
      </c>
      <c r="M20" s="198"/>
      <c r="N20" s="198">
        <f>SUM(N17:N19)</f>
        <v>0</v>
      </c>
      <c r="O20" s="198"/>
      <c r="P20" s="198">
        <f>SUM(P17:P19)</f>
        <v>0</v>
      </c>
      <c r="R20" s="198">
        <f>SUM(R17:R19)</f>
        <v>0</v>
      </c>
    </row>
    <row r="21" spans="1:18">
      <c r="H21" s="197"/>
    </row>
    <row r="22" spans="1:18">
      <c r="A22" s="193" t="s">
        <v>180</v>
      </c>
      <c r="H22" s="197"/>
    </row>
    <row r="23" spans="1:18">
      <c r="A23" s="193"/>
      <c r="H23" s="197"/>
    </row>
    <row r="24" spans="1:18">
      <c r="A24" s="215" t="s">
        <v>72</v>
      </c>
      <c r="B24" s="198"/>
      <c r="C24" s="198"/>
      <c r="D24" s="198"/>
      <c r="E24" s="198"/>
      <c r="F24" s="198"/>
      <c r="G24" s="198"/>
      <c r="H24" s="199"/>
      <c r="J24" s="198"/>
      <c r="K24" s="198"/>
      <c r="L24" s="198"/>
      <c r="M24" s="198"/>
      <c r="N24" s="198"/>
      <c r="O24" s="198"/>
      <c r="P24" s="198"/>
      <c r="R24" s="198"/>
    </row>
    <row r="25" spans="1:18">
      <c r="A25" s="202" t="s">
        <v>201</v>
      </c>
      <c r="B25" s="198"/>
      <c r="C25" s="198"/>
      <c r="D25" s="198"/>
      <c r="E25" s="198"/>
      <c r="F25" s="198"/>
      <c r="G25" s="198"/>
      <c r="H25" s="199"/>
      <c r="J25" s="198">
        <v>0</v>
      </c>
      <c r="K25" s="198"/>
      <c r="L25" s="198">
        <v>0</v>
      </c>
      <c r="M25" s="198"/>
      <c r="N25" s="198">
        <v>0</v>
      </c>
      <c r="O25" s="198"/>
      <c r="P25" s="198">
        <v>0</v>
      </c>
      <c r="R25" s="198">
        <v>0</v>
      </c>
    </row>
    <row r="26" spans="1:18">
      <c r="A26" s="202" t="s">
        <v>202</v>
      </c>
      <c r="B26" s="198">
        <v>0</v>
      </c>
      <c r="C26" s="198"/>
      <c r="D26" s="198">
        <v>0</v>
      </c>
      <c r="E26" s="198"/>
      <c r="F26" s="204">
        <v>0</v>
      </c>
      <c r="G26" s="204"/>
      <c r="H26" s="199">
        <v>0</v>
      </c>
      <c r="I26" s="207"/>
      <c r="J26" s="204">
        <v>0</v>
      </c>
      <c r="K26" s="198"/>
      <c r="L26" s="198">
        <v>0</v>
      </c>
      <c r="M26" s="198"/>
      <c r="N26" s="198">
        <v>0</v>
      </c>
      <c r="O26" s="198"/>
      <c r="P26" s="198">
        <v>0</v>
      </c>
      <c r="R26" s="198">
        <v>0</v>
      </c>
    </row>
    <row r="27" spans="1:18">
      <c r="A27" s="202" t="s">
        <v>203</v>
      </c>
      <c r="B27" s="198">
        <v>0</v>
      </c>
      <c r="C27" s="198"/>
      <c r="D27" s="198">
        <v>0</v>
      </c>
      <c r="E27" s="198"/>
      <c r="F27" s="204">
        <v>0</v>
      </c>
      <c r="G27" s="204"/>
      <c r="H27" s="199">
        <v>0</v>
      </c>
      <c r="I27" s="207"/>
      <c r="J27" s="204">
        <v>0</v>
      </c>
      <c r="K27" s="198"/>
      <c r="L27" s="198">
        <v>0</v>
      </c>
      <c r="M27" s="198"/>
      <c r="N27" s="198">
        <v>0</v>
      </c>
      <c r="O27" s="198"/>
      <c r="P27" s="198">
        <v>0</v>
      </c>
      <c r="R27" s="198">
        <v>0</v>
      </c>
    </row>
    <row r="28" spans="1:18">
      <c r="A28" s="202" t="s">
        <v>204</v>
      </c>
      <c r="B28" s="200">
        <v>0</v>
      </c>
      <c r="C28" s="198"/>
      <c r="D28" s="200">
        <v>0</v>
      </c>
      <c r="E28" s="198"/>
      <c r="F28" s="206">
        <v>0</v>
      </c>
      <c r="G28" s="204"/>
      <c r="H28" s="201">
        <v>0</v>
      </c>
      <c r="I28" s="207"/>
      <c r="J28" s="206">
        <v>0</v>
      </c>
      <c r="K28" s="198"/>
      <c r="L28" s="200">
        <v>0</v>
      </c>
      <c r="M28" s="198"/>
      <c r="N28" s="200">
        <v>0</v>
      </c>
      <c r="O28" s="198"/>
      <c r="P28" s="200">
        <v>0</v>
      </c>
      <c r="R28" s="200">
        <v>0</v>
      </c>
    </row>
    <row r="29" spans="1:18">
      <c r="A29" s="202" t="s">
        <v>205</v>
      </c>
      <c r="B29" s="198">
        <f>SUM(B26:B28)</f>
        <v>0</v>
      </c>
      <c r="C29" s="198"/>
      <c r="D29" s="198">
        <f>SUM(D26:D28)</f>
        <v>0</v>
      </c>
      <c r="E29" s="198"/>
      <c r="F29" s="204">
        <f>26670000+10925410</f>
        <v>37595410</v>
      </c>
      <c r="G29" s="204"/>
      <c r="H29" s="199">
        <v>11933000</v>
      </c>
      <c r="I29" s="207"/>
      <c r="J29" s="204">
        <v>1718000</v>
      </c>
      <c r="K29" s="198"/>
      <c r="L29" s="198">
        <v>0</v>
      </c>
      <c r="M29" s="198"/>
      <c r="N29" s="198">
        <f>SUM(N25:N28)</f>
        <v>0</v>
      </c>
      <c r="O29" s="198"/>
      <c r="P29" s="198">
        <f>SUM(P25:P28)</f>
        <v>0</v>
      </c>
      <c r="R29" s="198">
        <f>SUM(R25:R28)</f>
        <v>0</v>
      </c>
    </row>
    <row r="30" spans="1:18">
      <c r="A30" s="202"/>
      <c r="B30" s="198"/>
      <c r="C30" s="198"/>
      <c r="D30" s="198"/>
      <c r="E30" s="198"/>
      <c r="F30" s="204"/>
      <c r="G30" s="204"/>
      <c r="H30" s="199"/>
      <c r="I30" s="207"/>
      <c r="J30" s="204"/>
      <c r="K30" s="198"/>
      <c r="L30" s="198"/>
      <c r="M30" s="198"/>
      <c r="N30" s="198"/>
      <c r="O30" s="198"/>
      <c r="P30" s="198"/>
      <c r="R30" s="198"/>
    </row>
    <row r="31" spans="1:18">
      <c r="A31" s="215" t="s">
        <v>73</v>
      </c>
      <c r="B31" s="198"/>
      <c r="C31" s="198"/>
      <c r="D31" s="198"/>
      <c r="E31" s="198"/>
      <c r="F31" s="204"/>
      <c r="G31" s="204"/>
      <c r="H31" s="199"/>
      <c r="I31" s="207"/>
      <c r="J31" s="204"/>
      <c r="K31" s="198"/>
      <c r="L31" s="198"/>
      <c r="M31" s="198"/>
      <c r="N31" s="198"/>
      <c r="O31" s="198"/>
      <c r="P31" s="198"/>
      <c r="R31" s="198"/>
    </row>
    <row r="32" spans="1:18">
      <c r="A32" s="202" t="s">
        <v>201</v>
      </c>
      <c r="B32" s="198"/>
      <c r="C32" s="198"/>
      <c r="D32" s="198"/>
      <c r="E32" s="198"/>
      <c r="F32" s="204"/>
      <c r="G32" s="204"/>
      <c r="H32" s="199"/>
      <c r="I32" s="207"/>
      <c r="J32" s="204">
        <v>0</v>
      </c>
      <c r="K32" s="198"/>
      <c r="L32" s="198">
        <v>0</v>
      </c>
      <c r="M32" s="198"/>
      <c r="N32" s="198">
        <v>0</v>
      </c>
      <c r="O32" s="198"/>
      <c r="P32" s="198">
        <v>0</v>
      </c>
      <c r="R32" s="198">
        <v>0</v>
      </c>
    </row>
    <row r="33" spans="1:18">
      <c r="A33" s="202" t="s">
        <v>202</v>
      </c>
      <c r="B33" s="198">
        <v>0</v>
      </c>
      <c r="C33" s="198"/>
      <c r="D33" s="198">
        <v>0</v>
      </c>
      <c r="E33" s="198"/>
      <c r="F33" s="204">
        <v>0</v>
      </c>
      <c r="G33" s="204"/>
      <c r="H33" s="199">
        <v>0</v>
      </c>
      <c r="I33" s="207"/>
      <c r="J33" s="204">
        <v>0</v>
      </c>
      <c r="K33" s="198"/>
      <c r="L33" s="198">
        <v>0</v>
      </c>
      <c r="M33" s="198"/>
      <c r="N33" s="198">
        <v>0</v>
      </c>
      <c r="O33" s="198"/>
      <c r="P33" s="198">
        <v>0</v>
      </c>
      <c r="R33" s="198">
        <v>0</v>
      </c>
    </row>
    <row r="34" spans="1:18">
      <c r="A34" s="202" t="s">
        <v>203</v>
      </c>
      <c r="B34" s="198">
        <v>0</v>
      </c>
      <c r="C34" s="198"/>
      <c r="D34" s="198">
        <v>0</v>
      </c>
      <c r="E34" s="198"/>
      <c r="F34" s="204">
        <v>0</v>
      </c>
      <c r="G34" s="204"/>
      <c r="H34" s="199">
        <v>0</v>
      </c>
      <c r="I34" s="207"/>
      <c r="J34" s="204">
        <v>0</v>
      </c>
      <c r="K34" s="198"/>
      <c r="L34" s="198">
        <v>0</v>
      </c>
      <c r="M34" s="198"/>
      <c r="N34" s="198">
        <v>0</v>
      </c>
      <c r="O34" s="198"/>
      <c r="P34" s="198">
        <v>0</v>
      </c>
      <c r="R34" s="198">
        <v>0</v>
      </c>
    </row>
    <row r="35" spans="1:18">
      <c r="A35" s="202" t="s">
        <v>204</v>
      </c>
      <c r="B35" s="200">
        <v>0</v>
      </c>
      <c r="C35" s="198"/>
      <c r="D35" s="200">
        <v>0</v>
      </c>
      <c r="E35" s="198"/>
      <c r="F35" s="206">
        <v>0</v>
      </c>
      <c r="G35" s="204"/>
      <c r="H35" s="201">
        <v>0</v>
      </c>
      <c r="I35" s="207"/>
      <c r="J35" s="206">
        <v>0</v>
      </c>
      <c r="K35" s="198"/>
      <c r="L35" s="200">
        <v>0</v>
      </c>
      <c r="M35" s="198"/>
      <c r="N35" s="200">
        <v>0</v>
      </c>
      <c r="O35" s="198"/>
      <c r="P35" s="200">
        <v>0</v>
      </c>
      <c r="R35" s="200">
        <v>0</v>
      </c>
    </row>
    <row r="36" spans="1:18">
      <c r="A36" s="202" t="s">
        <v>206</v>
      </c>
      <c r="B36" s="200">
        <f>SUM(B33:B35)</f>
        <v>0</v>
      </c>
      <c r="C36" s="198"/>
      <c r="D36" s="200">
        <f>SUM(D33:D35)</f>
        <v>0</v>
      </c>
      <c r="E36" s="198"/>
      <c r="F36" s="206">
        <f>SUM(F33:F35)</f>
        <v>0</v>
      </c>
      <c r="G36" s="204"/>
      <c r="H36" s="201">
        <f>SUM(H33:H35)</f>
        <v>0</v>
      </c>
      <c r="I36" s="207"/>
      <c r="J36" s="206">
        <f>SUM(J32:J35)</f>
        <v>0</v>
      </c>
      <c r="K36" s="198"/>
      <c r="L36" s="200">
        <f>SUM(L32:L35)</f>
        <v>0</v>
      </c>
      <c r="M36" s="198"/>
      <c r="N36" s="200">
        <f>SUM(N32:N35)</f>
        <v>0</v>
      </c>
      <c r="O36" s="198"/>
      <c r="P36" s="200">
        <f>SUM(P32:P35)</f>
        <v>0</v>
      </c>
      <c r="R36" s="200">
        <f>SUM(R32:R35)</f>
        <v>0</v>
      </c>
    </row>
    <row r="37" spans="1:18">
      <c r="F37" s="207"/>
      <c r="G37" s="207"/>
      <c r="H37" s="197"/>
      <c r="I37" s="207"/>
      <c r="J37" s="207"/>
    </row>
    <row r="38" spans="1:18">
      <c r="A38" s="180" t="s">
        <v>171</v>
      </c>
      <c r="B38" s="200">
        <v>705461</v>
      </c>
      <c r="C38" s="198"/>
      <c r="D38" s="200">
        <v>32873509</v>
      </c>
      <c r="E38" s="198"/>
      <c r="F38" s="206">
        <f>+F29+D36</f>
        <v>37595410</v>
      </c>
      <c r="G38" s="204"/>
      <c r="H38" s="201">
        <f>+H29+F36</f>
        <v>11933000</v>
      </c>
      <c r="I38" s="207"/>
      <c r="J38" s="206">
        <f>+J29+H36</f>
        <v>1718000</v>
      </c>
      <c r="K38" s="198"/>
      <c r="L38" s="206">
        <f>+L29+J36</f>
        <v>0</v>
      </c>
      <c r="M38" s="198"/>
      <c r="N38" s="200">
        <f>+N29+N36</f>
        <v>0</v>
      </c>
      <c r="O38" s="198"/>
      <c r="P38" s="200">
        <f>+P29+P36</f>
        <v>0</v>
      </c>
      <c r="R38" s="200">
        <f>+R29+R36</f>
        <v>0</v>
      </c>
    </row>
    <row r="39" spans="1:18">
      <c r="B39" s="198"/>
      <c r="C39" s="198"/>
      <c r="D39" s="198"/>
      <c r="E39" s="198"/>
      <c r="F39" s="204"/>
      <c r="G39" s="204"/>
      <c r="H39" s="199"/>
      <c r="I39" s="207"/>
      <c r="J39" s="204"/>
      <c r="K39" s="198"/>
      <c r="L39" s="198"/>
      <c r="M39" s="198"/>
      <c r="N39" s="198"/>
      <c r="O39" s="198"/>
      <c r="P39" s="198"/>
      <c r="R39" s="198"/>
    </row>
    <row r="40" spans="1:18">
      <c r="B40" s="198"/>
      <c r="C40" s="198"/>
      <c r="D40" s="198"/>
      <c r="E40" s="198"/>
      <c r="F40" s="204"/>
      <c r="G40" s="204"/>
      <c r="H40" s="199"/>
      <c r="I40" s="207"/>
      <c r="J40" s="204"/>
      <c r="K40" s="198"/>
      <c r="L40" s="198"/>
      <c r="M40" s="198"/>
      <c r="N40" s="198"/>
      <c r="O40" s="198"/>
      <c r="P40" s="198"/>
      <c r="R40" s="198"/>
    </row>
    <row r="41" spans="1:18">
      <c r="A41" s="193" t="s">
        <v>78</v>
      </c>
      <c r="B41" s="198"/>
      <c r="C41" s="198"/>
      <c r="D41" s="198"/>
      <c r="E41" s="198"/>
      <c r="F41" s="224"/>
      <c r="G41" s="224"/>
      <c r="H41" s="225"/>
      <c r="I41" s="226"/>
      <c r="J41" s="224"/>
      <c r="K41" s="227"/>
      <c r="L41" s="227"/>
      <c r="M41" s="227"/>
      <c r="N41" s="227"/>
      <c r="O41" s="198"/>
      <c r="P41" s="198"/>
      <c r="R41" s="198"/>
    </row>
    <row r="42" spans="1:18">
      <c r="A42" s="228" t="s">
        <v>207</v>
      </c>
      <c r="B42" s="224"/>
      <c r="C42" s="224"/>
      <c r="D42" s="224"/>
      <c r="E42" s="224"/>
      <c r="F42" s="229"/>
      <c r="G42" s="229"/>
      <c r="H42" s="230"/>
      <c r="I42" s="229"/>
      <c r="J42" s="229"/>
      <c r="K42" s="231"/>
      <c r="L42" s="231"/>
      <c r="M42" s="231"/>
      <c r="N42" s="231"/>
      <c r="O42" s="224"/>
      <c r="P42" s="224"/>
      <c r="Q42" s="226"/>
      <c r="R42" s="224"/>
    </row>
    <row r="43" spans="1:18">
      <c r="A43" s="228" t="s">
        <v>220</v>
      </c>
      <c r="B43" s="200">
        <v>51951871</v>
      </c>
      <c r="C43" s="198"/>
      <c r="D43" s="200">
        <v>0</v>
      </c>
      <c r="E43" s="198"/>
      <c r="F43" s="206">
        <v>0</v>
      </c>
      <c r="G43" s="204"/>
      <c r="H43" s="201">
        <v>0</v>
      </c>
      <c r="I43" s="207"/>
      <c r="J43" s="206">
        <v>0</v>
      </c>
      <c r="K43" s="198"/>
      <c r="L43" s="200">
        <v>0</v>
      </c>
      <c r="M43" s="198"/>
      <c r="N43" s="200">
        <v>0</v>
      </c>
      <c r="O43" s="198"/>
      <c r="P43" s="200">
        <v>0</v>
      </c>
      <c r="R43" s="200">
        <v>0</v>
      </c>
    </row>
    <row r="44" spans="1:18">
      <c r="A44" s="228" t="s">
        <v>209</v>
      </c>
      <c r="B44" s="206">
        <f>SUM(B43)</f>
        <v>51951871</v>
      </c>
      <c r="C44" s="204"/>
      <c r="D44" s="206">
        <f>SUM(D43)</f>
        <v>0</v>
      </c>
      <c r="E44" s="204"/>
      <c r="F44" s="206">
        <f>SUM(F43)</f>
        <v>0</v>
      </c>
      <c r="G44" s="204"/>
      <c r="H44" s="201">
        <f>SUM(H43)</f>
        <v>0</v>
      </c>
      <c r="I44" s="207"/>
      <c r="J44" s="206">
        <f>SUM(J43)</f>
        <v>0</v>
      </c>
      <c r="K44" s="198"/>
      <c r="L44" s="206">
        <f>SUM(L43)</f>
        <v>0</v>
      </c>
      <c r="M44" s="198"/>
      <c r="N44" s="206">
        <f>SUM(N43)</f>
        <v>0</v>
      </c>
      <c r="O44" s="198"/>
      <c r="P44" s="206">
        <f>SUM(P43)</f>
        <v>0</v>
      </c>
      <c r="R44" s="206">
        <f>SUM(R43)</f>
        <v>0</v>
      </c>
    </row>
    <row r="45" spans="1:18">
      <c r="F45" s="207"/>
      <c r="G45" s="207"/>
      <c r="H45" s="197"/>
      <c r="I45" s="207"/>
      <c r="J45" s="207"/>
    </row>
    <row r="46" spans="1:18" ht="13.5" thickBot="1">
      <c r="A46" s="193" t="s">
        <v>189</v>
      </c>
      <c r="B46" s="208">
        <f>+B14+B20-B38+B44</f>
        <v>51246410</v>
      </c>
      <c r="C46" s="220"/>
      <c r="D46" s="208">
        <f>+D14+D20-D38+D44</f>
        <v>15755110</v>
      </c>
      <c r="E46" s="220"/>
      <c r="F46" s="219">
        <f>SUM(F14,F20-F38,F44)</f>
        <v>13651000</v>
      </c>
      <c r="G46" s="232"/>
      <c r="H46" s="210">
        <f>SUM(H14,H20-H38,H44)</f>
        <v>1718000</v>
      </c>
      <c r="I46" s="232"/>
      <c r="J46" s="219">
        <f>SUM(J14,J20-J38,J44,J44)</f>
        <v>0</v>
      </c>
      <c r="K46" s="220"/>
      <c r="L46" s="208">
        <f>SUM(L14,L20-L38,L44,L44)</f>
        <v>0</v>
      </c>
      <c r="M46" s="220"/>
      <c r="N46" s="208">
        <f>SUM(N14,N20-N38,N44,N44)</f>
        <v>0</v>
      </c>
      <c r="O46" s="220"/>
      <c r="P46" s="208">
        <f>SUM(P14,P20-P38,P44,P44)</f>
        <v>0</v>
      </c>
      <c r="Q46" s="220"/>
      <c r="R46" s="219">
        <f>SUM(R14,R20-R38,R44,R44)</f>
        <v>0</v>
      </c>
    </row>
    <row r="47" spans="1:18" ht="13.5" thickTop="1">
      <c r="J47" s="233"/>
      <c r="K47" s="233"/>
      <c r="L47" s="233"/>
      <c r="M47" s="233"/>
      <c r="N47" s="233"/>
      <c r="O47" s="233"/>
      <c r="P47" s="233"/>
      <c r="Q47" s="211"/>
      <c r="R47" s="233"/>
    </row>
    <row r="48" spans="1:18">
      <c r="J48" s="211"/>
      <c r="K48" s="211"/>
      <c r="L48" s="211"/>
      <c r="M48" s="211"/>
      <c r="N48" s="211"/>
      <c r="O48" s="211"/>
      <c r="P48" s="211"/>
      <c r="Q48" s="211"/>
      <c r="R48" s="211"/>
    </row>
    <row r="50" spans="2:2">
      <c r="B50" s="211"/>
    </row>
  </sheetData>
  <mergeCells count="6">
    <mergeCell ref="J9:R9"/>
    <mergeCell ref="A1:R1"/>
    <mergeCell ref="A2:R2"/>
    <mergeCell ref="A3:R3"/>
    <mergeCell ref="A4:S4"/>
    <mergeCell ref="A5:R5"/>
  </mergeCells>
  <printOptions horizontalCentered="1"/>
  <pageMargins left="0.7" right="0.7" top="0.75" bottom="0.75" header="0.3" footer="0.3"/>
  <pageSetup scale="97" firstPageNumber="60" fitToWidth="2" orientation="portrait" useFirstPageNumber="1" r:id="rId1"/>
  <headerFooter>
    <oddFooter>&amp;C- &amp;P -</oddFooter>
  </headerFooter>
  <colBreaks count="1" manualBreakCount="1">
    <brk id="9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zoomScaleNormal="100" workbookViewId="0">
      <selection sqref="A1:R1"/>
    </sheetView>
  </sheetViews>
  <sheetFormatPr defaultRowHeight="12.75"/>
  <cols>
    <col min="1" max="1" width="35.7109375" style="180" customWidth="1"/>
    <col min="2" max="2" width="12.7109375" style="180" customWidth="1"/>
    <col min="3" max="3" width="1.7109375" style="180" customWidth="1"/>
    <col min="4" max="4" width="12.7109375" style="180" customWidth="1"/>
    <col min="5" max="5" width="1.7109375" style="180" customWidth="1"/>
    <col min="6" max="6" width="15" style="180" bestFit="1" customWidth="1"/>
    <col min="7" max="7" width="1.7109375" style="180" customWidth="1"/>
    <col min="8" max="8" width="12.7109375" style="180" customWidth="1"/>
    <col min="9" max="9" width="1.7109375" style="180" customWidth="1"/>
    <col min="10" max="10" width="15" style="180" bestFit="1" customWidth="1"/>
    <col min="11" max="11" width="1.7109375" style="180" customWidth="1"/>
    <col min="12" max="12" width="15" style="180" bestFit="1" customWidth="1"/>
    <col min="13" max="13" width="1.7109375" style="180" customWidth="1"/>
    <col min="14" max="14" width="15" style="180" bestFit="1" customWidth="1"/>
    <col min="15" max="15" width="1.7109375" style="180" customWidth="1"/>
    <col min="16" max="16" width="14" style="180" bestFit="1" customWidth="1"/>
    <col min="17" max="17" width="1.7109375" style="180" customWidth="1"/>
    <col min="18" max="18" width="12.42578125" style="180" bestFit="1" customWidth="1"/>
    <col min="19" max="19" width="1.7109375" style="180" customWidth="1"/>
    <col min="20" max="256" width="9.140625" style="180"/>
    <col min="257" max="257" width="35.7109375" style="180" customWidth="1"/>
    <col min="258" max="258" width="12.7109375" style="180" customWidth="1"/>
    <col min="259" max="259" width="1.7109375" style="180" customWidth="1"/>
    <col min="260" max="260" width="12.7109375" style="180" customWidth="1"/>
    <col min="261" max="261" width="1.7109375" style="180" customWidth="1"/>
    <col min="262" max="262" width="15" style="180" bestFit="1" customWidth="1"/>
    <col min="263" max="263" width="1.7109375" style="180" customWidth="1"/>
    <col min="264" max="264" width="12.7109375" style="180" customWidth="1"/>
    <col min="265" max="265" width="1.7109375" style="180" customWidth="1"/>
    <col min="266" max="266" width="15" style="180" bestFit="1" customWidth="1"/>
    <col min="267" max="267" width="1.7109375" style="180" customWidth="1"/>
    <col min="268" max="268" width="15" style="180" bestFit="1" customWidth="1"/>
    <col min="269" max="269" width="1.7109375" style="180" customWidth="1"/>
    <col min="270" max="270" width="15" style="180" bestFit="1" customWidth="1"/>
    <col min="271" max="271" width="1.7109375" style="180" customWidth="1"/>
    <col min="272" max="272" width="14" style="180" bestFit="1" customWidth="1"/>
    <col min="273" max="273" width="1.7109375" style="180" customWidth="1"/>
    <col min="274" max="274" width="12.42578125" style="180" bestFit="1" customWidth="1"/>
    <col min="275" max="275" width="1.7109375" style="180" customWidth="1"/>
    <col min="276" max="512" width="9.140625" style="180"/>
    <col min="513" max="513" width="35.7109375" style="180" customWidth="1"/>
    <col min="514" max="514" width="12.7109375" style="180" customWidth="1"/>
    <col min="515" max="515" width="1.7109375" style="180" customWidth="1"/>
    <col min="516" max="516" width="12.7109375" style="180" customWidth="1"/>
    <col min="517" max="517" width="1.7109375" style="180" customWidth="1"/>
    <col min="518" max="518" width="15" style="180" bestFit="1" customWidth="1"/>
    <col min="519" max="519" width="1.7109375" style="180" customWidth="1"/>
    <col min="520" max="520" width="12.7109375" style="180" customWidth="1"/>
    <col min="521" max="521" width="1.7109375" style="180" customWidth="1"/>
    <col min="522" max="522" width="15" style="180" bestFit="1" customWidth="1"/>
    <col min="523" max="523" width="1.7109375" style="180" customWidth="1"/>
    <col min="524" max="524" width="15" style="180" bestFit="1" customWidth="1"/>
    <col min="525" max="525" width="1.7109375" style="180" customWidth="1"/>
    <col min="526" max="526" width="15" style="180" bestFit="1" customWidth="1"/>
    <col min="527" max="527" width="1.7109375" style="180" customWidth="1"/>
    <col min="528" max="528" width="14" style="180" bestFit="1" customWidth="1"/>
    <col min="529" max="529" width="1.7109375" style="180" customWidth="1"/>
    <col min="530" max="530" width="12.42578125" style="180" bestFit="1" customWidth="1"/>
    <col min="531" max="531" width="1.7109375" style="180" customWidth="1"/>
    <col min="532" max="768" width="9.140625" style="180"/>
    <col min="769" max="769" width="35.7109375" style="180" customWidth="1"/>
    <col min="770" max="770" width="12.7109375" style="180" customWidth="1"/>
    <col min="771" max="771" width="1.7109375" style="180" customWidth="1"/>
    <col min="772" max="772" width="12.7109375" style="180" customWidth="1"/>
    <col min="773" max="773" width="1.7109375" style="180" customWidth="1"/>
    <col min="774" max="774" width="15" style="180" bestFit="1" customWidth="1"/>
    <col min="775" max="775" width="1.7109375" style="180" customWidth="1"/>
    <col min="776" max="776" width="12.7109375" style="180" customWidth="1"/>
    <col min="777" max="777" width="1.7109375" style="180" customWidth="1"/>
    <col min="778" max="778" width="15" style="180" bestFit="1" customWidth="1"/>
    <col min="779" max="779" width="1.7109375" style="180" customWidth="1"/>
    <col min="780" max="780" width="15" style="180" bestFit="1" customWidth="1"/>
    <col min="781" max="781" width="1.7109375" style="180" customWidth="1"/>
    <col min="782" max="782" width="15" style="180" bestFit="1" customWidth="1"/>
    <col min="783" max="783" width="1.7109375" style="180" customWidth="1"/>
    <col min="784" max="784" width="14" style="180" bestFit="1" customWidth="1"/>
    <col min="785" max="785" width="1.7109375" style="180" customWidth="1"/>
    <col min="786" max="786" width="12.42578125" style="180" bestFit="1" customWidth="1"/>
    <col min="787" max="787" width="1.7109375" style="180" customWidth="1"/>
    <col min="788" max="1024" width="9.140625" style="180"/>
    <col min="1025" max="1025" width="35.7109375" style="180" customWidth="1"/>
    <col min="1026" max="1026" width="12.7109375" style="180" customWidth="1"/>
    <col min="1027" max="1027" width="1.7109375" style="180" customWidth="1"/>
    <col min="1028" max="1028" width="12.7109375" style="180" customWidth="1"/>
    <col min="1029" max="1029" width="1.7109375" style="180" customWidth="1"/>
    <col min="1030" max="1030" width="15" style="180" bestFit="1" customWidth="1"/>
    <col min="1031" max="1031" width="1.7109375" style="180" customWidth="1"/>
    <col min="1032" max="1032" width="12.7109375" style="180" customWidth="1"/>
    <col min="1033" max="1033" width="1.7109375" style="180" customWidth="1"/>
    <col min="1034" max="1034" width="15" style="180" bestFit="1" customWidth="1"/>
    <col min="1035" max="1035" width="1.7109375" style="180" customWidth="1"/>
    <col min="1036" max="1036" width="15" style="180" bestFit="1" customWidth="1"/>
    <col min="1037" max="1037" width="1.7109375" style="180" customWidth="1"/>
    <col min="1038" max="1038" width="15" style="180" bestFit="1" customWidth="1"/>
    <col min="1039" max="1039" width="1.7109375" style="180" customWidth="1"/>
    <col min="1040" max="1040" width="14" style="180" bestFit="1" customWidth="1"/>
    <col min="1041" max="1041" width="1.7109375" style="180" customWidth="1"/>
    <col min="1042" max="1042" width="12.42578125" style="180" bestFit="1" customWidth="1"/>
    <col min="1043" max="1043" width="1.7109375" style="180" customWidth="1"/>
    <col min="1044" max="1280" width="9.140625" style="180"/>
    <col min="1281" max="1281" width="35.7109375" style="180" customWidth="1"/>
    <col min="1282" max="1282" width="12.7109375" style="180" customWidth="1"/>
    <col min="1283" max="1283" width="1.7109375" style="180" customWidth="1"/>
    <col min="1284" max="1284" width="12.7109375" style="180" customWidth="1"/>
    <col min="1285" max="1285" width="1.7109375" style="180" customWidth="1"/>
    <col min="1286" max="1286" width="15" style="180" bestFit="1" customWidth="1"/>
    <col min="1287" max="1287" width="1.7109375" style="180" customWidth="1"/>
    <col min="1288" max="1288" width="12.7109375" style="180" customWidth="1"/>
    <col min="1289" max="1289" width="1.7109375" style="180" customWidth="1"/>
    <col min="1290" max="1290" width="15" style="180" bestFit="1" customWidth="1"/>
    <col min="1291" max="1291" width="1.7109375" style="180" customWidth="1"/>
    <col min="1292" max="1292" width="15" style="180" bestFit="1" customWidth="1"/>
    <col min="1293" max="1293" width="1.7109375" style="180" customWidth="1"/>
    <col min="1294" max="1294" width="15" style="180" bestFit="1" customWidth="1"/>
    <col min="1295" max="1295" width="1.7109375" style="180" customWidth="1"/>
    <col min="1296" max="1296" width="14" style="180" bestFit="1" customWidth="1"/>
    <col min="1297" max="1297" width="1.7109375" style="180" customWidth="1"/>
    <col min="1298" max="1298" width="12.42578125" style="180" bestFit="1" customWidth="1"/>
    <col min="1299" max="1299" width="1.7109375" style="180" customWidth="1"/>
    <col min="1300" max="1536" width="9.140625" style="180"/>
    <col min="1537" max="1537" width="35.7109375" style="180" customWidth="1"/>
    <col min="1538" max="1538" width="12.7109375" style="180" customWidth="1"/>
    <col min="1539" max="1539" width="1.7109375" style="180" customWidth="1"/>
    <col min="1540" max="1540" width="12.7109375" style="180" customWidth="1"/>
    <col min="1541" max="1541" width="1.7109375" style="180" customWidth="1"/>
    <col min="1542" max="1542" width="15" style="180" bestFit="1" customWidth="1"/>
    <col min="1543" max="1543" width="1.7109375" style="180" customWidth="1"/>
    <col min="1544" max="1544" width="12.7109375" style="180" customWidth="1"/>
    <col min="1545" max="1545" width="1.7109375" style="180" customWidth="1"/>
    <col min="1546" max="1546" width="15" style="180" bestFit="1" customWidth="1"/>
    <col min="1547" max="1547" width="1.7109375" style="180" customWidth="1"/>
    <col min="1548" max="1548" width="15" style="180" bestFit="1" customWidth="1"/>
    <col min="1549" max="1549" width="1.7109375" style="180" customWidth="1"/>
    <col min="1550" max="1550" width="15" style="180" bestFit="1" customWidth="1"/>
    <col min="1551" max="1551" width="1.7109375" style="180" customWidth="1"/>
    <col min="1552" max="1552" width="14" style="180" bestFit="1" customWidth="1"/>
    <col min="1553" max="1553" width="1.7109375" style="180" customWidth="1"/>
    <col min="1554" max="1554" width="12.42578125" style="180" bestFit="1" customWidth="1"/>
    <col min="1555" max="1555" width="1.7109375" style="180" customWidth="1"/>
    <col min="1556" max="1792" width="9.140625" style="180"/>
    <col min="1793" max="1793" width="35.7109375" style="180" customWidth="1"/>
    <col min="1794" max="1794" width="12.7109375" style="180" customWidth="1"/>
    <col min="1795" max="1795" width="1.7109375" style="180" customWidth="1"/>
    <col min="1796" max="1796" width="12.7109375" style="180" customWidth="1"/>
    <col min="1797" max="1797" width="1.7109375" style="180" customWidth="1"/>
    <col min="1798" max="1798" width="15" style="180" bestFit="1" customWidth="1"/>
    <col min="1799" max="1799" width="1.7109375" style="180" customWidth="1"/>
    <col min="1800" max="1800" width="12.7109375" style="180" customWidth="1"/>
    <col min="1801" max="1801" width="1.7109375" style="180" customWidth="1"/>
    <col min="1802" max="1802" width="15" style="180" bestFit="1" customWidth="1"/>
    <col min="1803" max="1803" width="1.7109375" style="180" customWidth="1"/>
    <col min="1804" max="1804" width="15" style="180" bestFit="1" customWidth="1"/>
    <col min="1805" max="1805" width="1.7109375" style="180" customWidth="1"/>
    <col min="1806" max="1806" width="15" style="180" bestFit="1" customWidth="1"/>
    <col min="1807" max="1807" width="1.7109375" style="180" customWidth="1"/>
    <col min="1808" max="1808" width="14" style="180" bestFit="1" customWidth="1"/>
    <col min="1809" max="1809" width="1.7109375" style="180" customWidth="1"/>
    <col min="1810" max="1810" width="12.42578125" style="180" bestFit="1" customWidth="1"/>
    <col min="1811" max="1811" width="1.7109375" style="180" customWidth="1"/>
    <col min="1812" max="2048" width="9.140625" style="180"/>
    <col min="2049" max="2049" width="35.7109375" style="180" customWidth="1"/>
    <col min="2050" max="2050" width="12.7109375" style="180" customWidth="1"/>
    <col min="2051" max="2051" width="1.7109375" style="180" customWidth="1"/>
    <col min="2052" max="2052" width="12.7109375" style="180" customWidth="1"/>
    <col min="2053" max="2053" width="1.7109375" style="180" customWidth="1"/>
    <col min="2054" max="2054" width="15" style="180" bestFit="1" customWidth="1"/>
    <col min="2055" max="2055" width="1.7109375" style="180" customWidth="1"/>
    <col min="2056" max="2056" width="12.7109375" style="180" customWidth="1"/>
    <col min="2057" max="2057" width="1.7109375" style="180" customWidth="1"/>
    <col min="2058" max="2058" width="15" style="180" bestFit="1" customWidth="1"/>
    <col min="2059" max="2059" width="1.7109375" style="180" customWidth="1"/>
    <col min="2060" max="2060" width="15" style="180" bestFit="1" customWidth="1"/>
    <col min="2061" max="2061" width="1.7109375" style="180" customWidth="1"/>
    <col min="2062" max="2062" width="15" style="180" bestFit="1" customWidth="1"/>
    <col min="2063" max="2063" width="1.7109375" style="180" customWidth="1"/>
    <col min="2064" max="2064" width="14" style="180" bestFit="1" customWidth="1"/>
    <col min="2065" max="2065" width="1.7109375" style="180" customWidth="1"/>
    <col min="2066" max="2066" width="12.42578125" style="180" bestFit="1" customWidth="1"/>
    <col min="2067" max="2067" width="1.7109375" style="180" customWidth="1"/>
    <col min="2068" max="2304" width="9.140625" style="180"/>
    <col min="2305" max="2305" width="35.7109375" style="180" customWidth="1"/>
    <col min="2306" max="2306" width="12.7109375" style="180" customWidth="1"/>
    <col min="2307" max="2307" width="1.7109375" style="180" customWidth="1"/>
    <col min="2308" max="2308" width="12.7109375" style="180" customWidth="1"/>
    <col min="2309" max="2309" width="1.7109375" style="180" customWidth="1"/>
    <col min="2310" max="2310" width="15" style="180" bestFit="1" customWidth="1"/>
    <col min="2311" max="2311" width="1.7109375" style="180" customWidth="1"/>
    <col min="2312" max="2312" width="12.7109375" style="180" customWidth="1"/>
    <col min="2313" max="2313" width="1.7109375" style="180" customWidth="1"/>
    <col min="2314" max="2314" width="15" style="180" bestFit="1" customWidth="1"/>
    <col min="2315" max="2315" width="1.7109375" style="180" customWidth="1"/>
    <col min="2316" max="2316" width="15" style="180" bestFit="1" customWidth="1"/>
    <col min="2317" max="2317" width="1.7109375" style="180" customWidth="1"/>
    <col min="2318" max="2318" width="15" style="180" bestFit="1" customWidth="1"/>
    <col min="2319" max="2319" width="1.7109375" style="180" customWidth="1"/>
    <col min="2320" max="2320" width="14" style="180" bestFit="1" customWidth="1"/>
    <col min="2321" max="2321" width="1.7109375" style="180" customWidth="1"/>
    <col min="2322" max="2322" width="12.42578125" style="180" bestFit="1" customWidth="1"/>
    <col min="2323" max="2323" width="1.7109375" style="180" customWidth="1"/>
    <col min="2324" max="2560" width="9.140625" style="180"/>
    <col min="2561" max="2561" width="35.7109375" style="180" customWidth="1"/>
    <col min="2562" max="2562" width="12.7109375" style="180" customWidth="1"/>
    <col min="2563" max="2563" width="1.7109375" style="180" customWidth="1"/>
    <col min="2564" max="2564" width="12.7109375" style="180" customWidth="1"/>
    <col min="2565" max="2565" width="1.7109375" style="180" customWidth="1"/>
    <col min="2566" max="2566" width="15" style="180" bestFit="1" customWidth="1"/>
    <col min="2567" max="2567" width="1.7109375" style="180" customWidth="1"/>
    <col min="2568" max="2568" width="12.7109375" style="180" customWidth="1"/>
    <col min="2569" max="2569" width="1.7109375" style="180" customWidth="1"/>
    <col min="2570" max="2570" width="15" style="180" bestFit="1" customWidth="1"/>
    <col min="2571" max="2571" width="1.7109375" style="180" customWidth="1"/>
    <col min="2572" max="2572" width="15" style="180" bestFit="1" customWidth="1"/>
    <col min="2573" max="2573" width="1.7109375" style="180" customWidth="1"/>
    <col min="2574" max="2574" width="15" style="180" bestFit="1" customWidth="1"/>
    <col min="2575" max="2575" width="1.7109375" style="180" customWidth="1"/>
    <col min="2576" max="2576" width="14" style="180" bestFit="1" customWidth="1"/>
    <col min="2577" max="2577" width="1.7109375" style="180" customWidth="1"/>
    <col min="2578" max="2578" width="12.42578125" style="180" bestFit="1" customWidth="1"/>
    <col min="2579" max="2579" width="1.7109375" style="180" customWidth="1"/>
    <col min="2580" max="2816" width="9.140625" style="180"/>
    <col min="2817" max="2817" width="35.7109375" style="180" customWidth="1"/>
    <col min="2818" max="2818" width="12.7109375" style="180" customWidth="1"/>
    <col min="2819" max="2819" width="1.7109375" style="180" customWidth="1"/>
    <col min="2820" max="2820" width="12.7109375" style="180" customWidth="1"/>
    <col min="2821" max="2821" width="1.7109375" style="180" customWidth="1"/>
    <col min="2822" max="2822" width="15" style="180" bestFit="1" customWidth="1"/>
    <col min="2823" max="2823" width="1.7109375" style="180" customWidth="1"/>
    <col min="2824" max="2824" width="12.7109375" style="180" customWidth="1"/>
    <col min="2825" max="2825" width="1.7109375" style="180" customWidth="1"/>
    <col min="2826" max="2826" width="15" style="180" bestFit="1" customWidth="1"/>
    <col min="2827" max="2827" width="1.7109375" style="180" customWidth="1"/>
    <col min="2828" max="2828" width="15" style="180" bestFit="1" customWidth="1"/>
    <col min="2829" max="2829" width="1.7109375" style="180" customWidth="1"/>
    <col min="2830" max="2830" width="15" style="180" bestFit="1" customWidth="1"/>
    <col min="2831" max="2831" width="1.7109375" style="180" customWidth="1"/>
    <col min="2832" max="2832" width="14" style="180" bestFit="1" customWidth="1"/>
    <col min="2833" max="2833" width="1.7109375" style="180" customWidth="1"/>
    <col min="2834" max="2834" width="12.42578125" style="180" bestFit="1" customWidth="1"/>
    <col min="2835" max="2835" width="1.7109375" style="180" customWidth="1"/>
    <col min="2836" max="3072" width="9.140625" style="180"/>
    <col min="3073" max="3073" width="35.7109375" style="180" customWidth="1"/>
    <col min="3074" max="3074" width="12.7109375" style="180" customWidth="1"/>
    <col min="3075" max="3075" width="1.7109375" style="180" customWidth="1"/>
    <col min="3076" max="3076" width="12.7109375" style="180" customWidth="1"/>
    <col min="3077" max="3077" width="1.7109375" style="180" customWidth="1"/>
    <col min="3078" max="3078" width="15" style="180" bestFit="1" customWidth="1"/>
    <col min="3079" max="3079" width="1.7109375" style="180" customWidth="1"/>
    <col min="3080" max="3080" width="12.7109375" style="180" customWidth="1"/>
    <col min="3081" max="3081" width="1.7109375" style="180" customWidth="1"/>
    <col min="3082" max="3082" width="15" style="180" bestFit="1" customWidth="1"/>
    <col min="3083" max="3083" width="1.7109375" style="180" customWidth="1"/>
    <col min="3084" max="3084" width="15" style="180" bestFit="1" customWidth="1"/>
    <col min="3085" max="3085" width="1.7109375" style="180" customWidth="1"/>
    <col min="3086" max="3086" width="15" style="180" bestFit="1" customWidth="1"/>
    <col min="3087" max="3087" width="1.7109375" style="180" customWidth="1"/>
    <col min="3088" max="3088" width="14" style="180" bestFit="1" customWidth="1"/>
    <col min="3089" max="3089" width="1.7109375" style="180" customWidth="1"/>
    <col min="3090" max="3090" width="12.42578125" style="180" bestFit="1" customWidth="1"/>
    <col min="3091" max="3091" width="1.7109375" style="180" customWidth="1"/>
    <col min="3092" max="3328" width="9.140625" style="180"/>
    <col min="3329" max="3329" width="35.7109375" style="180" customWidth="1"/>
    <col min="3330" max="3330" width="12.7109375" style="180" customWidth="1"/>
    <col min="3331" max="3331" width="1.7109375" style="180" customWidth="1"/>
    <col min="3332" max="3332" width="12.7109375" style="180" customWidth="1"/>
    <col min="3333" max="3333" width="1.7109375" style="180" customWidth="1"/>
    <col min="3334" max="3334" width="15" style="180" bestFit="1" customWidth="1"/>
    <col min="3335" max="3335" width="1.7109375" style="180" customWidth="1"/>
    <col min="3336" max="3336" width="12.7109375" style="180" customWidth="1"/>
    <col min="3337" max="3337" width="1.7109375" style="180" customWidth="1"/>
    <col min="3338" max="3338" width="15" style="180" bestFit="1" customWidth="1"/>
    <col min="3339" max="3339" width="1.7109375" style="180" customWidth="1"/>
    <col min="3340" max="3340" width="15" style="180" bestFit="1" customWidth="1"/>
    <col min="3341" max="3341" width="1.7109375" style="180" customWidth="1"/>
    <col min="3342" max="3342" width="15" style="180" bestFit="1" customWidth="1"/>
    <col min="3343" max="3343" width="1.7109375" style="180" customWidth="1"/>
    <col min="3344" max="3344" width="14" style="180" bestFit="1" customWidth="1"/>
    <col min="3345" max="3345" width="1.7109375" style="180" customWidth="1"/>
    <col min="3346" max="3346" width="12.42578125" style="180" bestFit="1" customWidth="1"/>
    <col min="3347" max="3347" width="1.7109375" style="180" customWidth="1"/>
    <col min="3348" max="3584" width="9.140625" style="180"/>
    <col min="3585" max="3585" width="35.7109375" style="180" customWidth="1"/>
    <col min="3586" max="3586" width="12.7109375" style="180" customWidth="1"/>
    <col min="3587" max="3587" width="1.7109375" style="180" customWidth="1"/>
    <col min="3588" max="3588" width="12.7109375" style="180" customWidth="1"/>
    <col min="3589" max="3589" width="1.7109375" style="180" customWidth="1"/>
    <col min="3590" max="3590" width="15" style="180" bestFit="1" customWidth="1"/>
    <col min="3591" max="3591" width="1.7109375" style="180" customWidth="1"/>
    <col min="3592" max="3592" width="12.7109375" style="180" customWidth="1"/>
    <col min="3593" max="3593" width="1.7109375" style="180" customWidth="1"/>
    <col min="3594" max="3594" width="15" style="180" bestFit="1" customWidth="1"/>
    <col min="3595" max="3595" width="1.7109375" style="180" customWidth="1"/>
    <col min="3596" max="3596" width="15" style="180" bestFit="1" customWidth="1"/>
    <col min="3597" max="3597" width="1.7109375" style="180" customWidth="1"/>
    <col min="3598" max="3598" width="15" style="180" bestFit="1" customWidth="1"/>
    <col min="3599" max="3599" width="1.7109375" style="180" customWidth="1"/>
    <col min="3600" max="3600" width="14" style="180" bestFit="1" customWidth="1"/>
    <col min="3601" max="3601" width="1.7109375" style="180" customWidth="1"/>
    <col min="3602" max="3602" width="12.42578125" style="180" bestFit="1" customWidth="1"/>
    <col min="3603" max="3603" width="1.7109375" style="180" customWidth="1"/>
    <col min="3604" max="3840" width="9.140625" style="180"/>
    <col min="3841" max="3841" width="35.7109375" style="180" customWidth="1"/>
    <col min="3842" max="3842" width="12.7109375" style="180" customWidth="1"/>
    <col min="3843" max="3843" width="1.7109375" style="180" customWidth="1"/>
    <col min="3844" max="3844" width="12.7109375" style="180" customWidth="1"/>
    <col min="3845" max="3845" width="1.7109375" style="180" customWidth="1"/>
    <col min="3846" max="3846" width="15" style="180" bestFit="1" customWidth="1"/>
    <col min="3847" max="3847" width="1.7109375" style="180" customWidth="1"/>
    <col min="3848" max="3848" width="12.7109375" style="180" customWidth="1"/>
    <col min="3849" max="3849" width="1.7109375" style="180" customWidth="1"/>
    <col min="3850" max="3850" width="15" style="180" bestFit="1" customWidth="1"/>
    <col min="3851" max="3851" width="1.7109375" style="180" customWidth="1"/>
    <col min="3852" max="3852" width="15" style="180" bestFit="1" customWidth="1"/>
    <col min="3853" max="3853" width="1.7109375" style="180" customWidth="1"/>
    <col min="3854" max="3854" width="15" style="180" bestFit="1" customWidth="1"/>
    <col min="3855" max="3855" width="1.7109375" style="180" customWidth="1"/>
    <col min="3856" max="3856" width="14" style="180" bestFit="1" customWidth="1"/>
    <col min="3857" max="3857" width="1.7109375" style="180" customWidth="1"/>
    <col min="3858" max="3858" width="12.42578125" style="180" bestFit="1" customWidth="1"/>
    <col min="3859" max="3859" width="1.7109375" style="180" customWidth="1"/>
    <col min="3860" max="4096" width="9.140625" style="180"/>
    <col min="4097" max="4097" width="35.7109375" style="180" customWidth="1"/>
    <col min="4098" max="4098" width="12.7109375" style="180" customWidth="1"/>
    <col min="4099" max="4099" width="1.7109375" style="180" customWidth="1"/>
    <col min="4100" max="4100" width="12.7109375" style="180" customWidth="1"/>
    <col min="4101" max="4101" width="1.7109375" style="180" customWidth="1"/>
    <col min="4102" max="4102" width="15" style="180" bestFit="1" customWidth="1"/>
    <col min="4103" max="4103" width="1.7109375" style="180" customWidth="1"/>
    <col min="4104" max="4104" width="12.7109375" style="180" customWidth="1"/>
    <col min="4105" max="4105" width="1.7109375" style="180" customWidth="1"/>
    <col min="4106" max="4106" width="15" style="180" bestFit="1" customWidth="1"/>
    <col min="4107" max="4107" width="1.7109375" style="180" customWidth="1"/>
    <col min="4108" max="4108" width="15" style="180" bestFit="1" customWidth="1"/>
    <col min="4109" max="4109" width="1.7109375" style="180" customWidth="1"/>
    <col min="4110" max="4110" width="15" style="180" bestFit="1" customWidth="1"/>
    <col min="4111" max="4111" width="1.7109375" style="180" customWidth="1"/>
    <col min="4112" max="4112" width="14" style="180" bestFit="1" customWidth="1"/>
    <col min="4113" max="4113" width="1.7109375" style="180" customWidth="1"/>
    <col min="4114" max="4114" width="12.42578125" style="180" bestFit="1" customWidth="1"/>
    <col min="4115" max="4115" width="1.7109375" style="180" customWidth="1"/>
    <col min="4116" max="4352" width="9.140625" style="180"/>
    <col min="4353" max="4353" width="35.7109375" style="180" customWidth="1"/>
    <col min="4354" max="4354" width="12.7109375" style="180" customWidth="1"/>
    <col min="4355" max="4355" width="1.7109375" style="180" customWidth="1"/>
    <col min="4356" max="4356" width="12.7109375" style="180" customWidth="1"/>
    <col min="4357" max="4357" width="1.7109375" style="180" customWidth="1"/>
    <col min="4358" max="4358" width="15" style="180" bestFit="1" customWidth="1"/>
    <col min="4359" max="4359" width="1.7109375" style="180" customWidth="1"/>
    <col min="4360" max="4360" width="12.7109375" style="180" customWidth="1"/>
    <col min="4361" max="4361" width="1.7109375" style="180" customWidth="1"/>
    <col min="4362" max="4362" width="15" style="180" bestFit="1" customWidth="1"/>
    <col min="4363" max="4363" width="1.7109375" style="180" customWidth="1"/>
    <col min="4364" max="4364" width="15" style="180" bestFit="1" customWidth="1"/>
    <col min="4365" max="4365" width="1.7109375" style="180" customWidth="1"/>
    <col min="4366" max="4366" width="15" style="180" bestFit="1" customWidth="1"/>
    <col min="4367" max="4367" width="1.7109375" style="180" customWidth="1"/>
    <col min="4368" max="4368" width="14" style="180" bestFit="1" customWidth="1"/>
    <col min="4369" max="4369" width="1.7109375" style="180" customWidth="1"/>
    <col min="4370" max="4370" width="12.42578125" style="180" bestFit="1" customWidth="1"/>
    <col min="4371" max="4371" width="1.7109375" style="180" customWidth="1"/>
    <col min="4372" max="4608" width="9.140625" style="180"/>
    <col min="4609" max="4609" width="35.7109375" style="180" customWidth="1"/>
    <col min="4610" max="4610" width="12.7109375" style="180" customWidth="1"/>
    <col min="4611" max="4611" width="1.7109375" style="180" customWidth="1"/>
    <col min="4612" max="4612" width="12.7109375" style="180" customWidth="1"/>
    <col min="4613" max="4613" width="1.7109375" style="180" customWidth="1"/>
    <col min="4614" max="4614" width="15" style="180" bestFit="1" customWidth="1"/>
    <col min="4615" max="4615" width="1.7109375" style="180" customWidth="1"/>
    <col min="4616" max="4616" width="12.7109375" style="180" customWidth="1"/>
    <col min="4617" max="4617" width="1.7109375" style="180" customWidth="1"/>
    <col min="4618" max="4618" width="15" style="180" bestFit="1" customWidth="1"/>
    <col min="4619" max="4619" width="1.7109375" style="180" customWidth="1"/>
    <col min="4620" max="4620" width="15" style="180" bestFit="1" customWidth="1"/>
    <col min="4621" max="4621" width="1.7109375" style="180" customWidth="1"/>
    <col min="4622" max="4622" width="15" style="180" bestFit="1" customWidth="1"/>
    <col min="4623" max="4623" width="1.7109375" style="180" customWidth="1"/>
    <col min="4624" max="4624" width="14" style="180" bestFit="1" customWidth="1"/>
    <col min="4625" max="4625" width="1.7109375" style="180" customWidth="1"/>
    <col min="4626" max="4626" width="12.42578125" style="180" bestFit="1" customWidth="1"/>
    <col min="4627" max="4627" width="1.7109375" style="180" customWidth="1"/>
    <col min="4628" max="4864" width="9.140625" style="180"/>
    <col min="4865" max="4865" width="35.7109375" style="180" customWidth="1"/>
    <col min="4866" max="4866" width="12.7109375" style="180" customWidth="1"/>
    <col min="4867" max="4867" width="1.7109375" style="180" customWidth="1"/>
    <col min="4868" max="4868" width="12.7109375" style="180" customWidth="1"/>
    <col min="4869" max="4869" width="1.7109375" style="180" customWidth="1"/>
    <col min="4870" max="4870" width="15" style="180" bestFit="1" customWidth="1"/>
    <col min="4871" max="4871" width="1.7109375" style="180" customWidth="1"/>
    <col min="4872" max="4872" width="12.7109375" style="180" customWidth="1"/>
    <col min="4873" max="4873" width="1.7109375" style="180" customWidth="1"/>
    <col min="4874" max="4874" width="15" style="180" bestFit="1" customWidth="1"/>
    <col min="4875" max="4875" width="1.7109375" style="180" customWidth="1"/>
    <col min="4876" max="4876" width="15" style="180" bestFit="1" customWidth="1"/>
    <col min="4877" max="4877" width="1.7109375" style="180" customWidth="1"/>
    <col min="4878" max="4878" width="15" style="180" bestFit="1" customWidth="1"/>
    <col min="4879" max="4879" width="1.7109375" style="180" customWidth="1"/>
    <col min="4880" max="4880" width="14" style="180" bestFit="1" customWidth="1"/>
    <col min="4881" max="4881" width="1.7109375" style="180" customWidth="1"/>
    <col min="4882" max="4882" width="12.42578125" style="180" bestFit="1" customWidth="1"/>
    <col min="4883" max="4883" width="1.7109375" style="180" customWidth="1"/>
    <col min="4884" max="5120" width="9.140625" style="180"/>
    <col min="5121" max="5121" width="35.7109375" style="180" customWidth="1"/>
    <col min="5122" max="5122" width="12.7109375" style="180" customWidth="1"/>
    <col min="5123" max="5123" width="1.7109375" style="180" customWidth="1"/>
    <col min="5124" max="5124" width="12.7109375" style="180" customWidth="1"/>
    <col min="5125" max="5125" width="1.7109375" style="180" customWidth="1"/>
    <col min="5126" max="5126" width="15" style="180" bestFit="1" customWidth="1"/>
    <col min="5127" max="5127" width="1.7109375" style="180" customWidth="1"/>
    <col min="5128" max="5128" width="12.7109375" style="180" customWidth="1"/>
    <col min="5129" max="5129" width="1.7109375" style="180" customWidth="1"/>
    <col min="5130" max="5130" width="15" style="180" bestFit="1" customWidth="1"/>
    <col min="5131" max="5131" width="1.7109375" style="180" customWidth="1"/>
    <col min="5132" max="5132" width="15" style="180" bestFit="1" customWidth="1"/>
    <col min="5133" max="5133" width="1.7109375" style="180" customWidth="1"/>
    <col min="5134" max="5134" width="15" style="180" bestFit="1" customWidth="1"/>
    <col min="5135" max="5135" width="1.7109375" style="180" customWidth="1"/>
    <col min="5136" max="5136" width="14" style="180" bestFit="1" customWidth="1"/>
    <col min="5137" max="5137" width="1.7109375" style="180" customWidth="1"/>
    <col min="5138" max="5138" width="12.42578125" style="180" bestFit="1" customWidth="1"/>
    <col min="5139" max="5139" width="1.7109375" style="180" customWidth="1"/>
    <col min="5140" max="5376" width="9.140625" style="180"/>
    <col min="5377" max="5377" width="35.7109375" style="180" customWidth="1"/>
    <col min="5378" max="5378" width="12.7109375" style="180" customWidth="1"/>
    <col min="5379" max="5379" width="1.7109375" style="180" customWidth="1"/>
    <col min="5380" max="5380" width="12.7109375" style="180" customWidth="1"/>
    <col min="5381" max="5381" width="1.7109375" style="180" customWidth="1"/>
    <col min="5382" max="5382" width="15" style="180" bestFit="1" customWidth="1"/>
    <col min="5383" max="5383" width="1.7109375" style="180" customWidth="1"/>
    <col min="5384" max="5384" width="12.7109375" style="180" customWidth="1"/>
    <col min="5385" max="5385" width="1.7109375" style="180" customWidth="1"/>
    <col min="5386" max="5386" width="15" style="180" bestFit="1" customWidth="1"/>
    <col min="5387" max="5387" width="1.7109375" style="180" customWidth="1"/>
    <col min="5388" max="5388" width="15" style="180" bestFit="1" customWidth="1"/>
    <col min="5389" max="5389" width="1.7109375" style="180" customWidth="1"/>
    <col min="5390" max="5390" width="15" style="180" bestFit="1" customWidth="1"/>
    <col min="5391" max="5391" width="1.7109375" style="180" customWidth="1"/>
    <col min="5392" max="5392" width="14" style="180" bestFit="1" customWidth="1"/>
    <col min="5393" max="5393" width="1.7109375" style="180" customWidth="1"/>
    <col min="5394" max="5394" width="12.42578125" style="180" bestFit="1" customWidth="1"/>
    <col min="5395" max="5395" width="1.7109375" style="180" customWidth="1"/>
    <col min="5396" max="5632" width="9.140625" style="180"/>
    <col min="5633" max="5633" width="35.7109375" style="180" customWidth="1"/>
    <col min="5634" max="5634" width="12.7109375" style="180" customWidth="1"/>
    <col min="5635" max="5635" width="1.7109375" style="180" customWidth="1"/>
    <col min="5636" max="5636" width="12.7109375" style="180" customWidth="1"/>
    <col min="5637" max="5637" width="1.7109375" style="180" customWidth="1"/>
    <col min="5638" max="5638" width="15" style="180" bestFit="1" customWidth="1"/>
    <col min="5639" max="5639" width="1.7109375" style="180" customWidth="1"/>
    <col min="5640" max="5640" width="12.7109375" style="180" customWidth="1"/>
    <col min="5641" max="5641" width="1.7109375" style="180" customWidth="1"/>
    <col min="5642" max="5642" width="15" style="180" bestFit="1" customWidth="1"/>
    <col min="5643" max="5643" width="1.7109375" style="180" customWidth="1"/>
    <col min="5644" max="5644" width="15" style="180" bestFit="1" customWidth="1"/>
    <col min="5645" max="5645" width="1.7109375" style="180" customWidth="1"/>
    <col min="5646" max="5646" width="15" style="180" bestFit="1" customWidth="1"/>
    <col min="5647" max="5647" width="1.7109375" style="180" customWidth="1"/>
    <col min="5648" max="5648" width="14" style="180" bestFit="1" customWidth="1"/>
    <col min="5649" max="5649" width="1.7109375" style="180" customWidth="1"/>
    <col min="5650" max="5650" width="12.42578125" style="180" bestFit="1" customWidth="1"/>
    <col min="5651" max="5651" width="1.7109375" style="180" customWidth="1"/>
    <col min="5652" max="5888" width="9.140625" style="180"/>
    <col min="5889" max="5889" width="35.7109375" style="180" customWidth="1"/>
    <col min="5890" max="5890" width="12.7109375" style="180" customWidth="1"/>
    <col min="5891" max="5891" width="1.7109375" style="180" customWidth="1"/>
    <col min="5892" max="5892" width="12.7109375" style="180" customWidth="1"/>
    <col min="5893" max="5893" width="1.7109375" style="180" customWidth="1"/>
    <col min="5894" max="5894" width="15" style="180" bestFit="1" customWidth="1"/>
    <col min="5895" max="5895" width="1.7109375" style="180" customWidth="1"/>
    <col min="5896" max="5896" width="12.7109375" style="180" customWidth="1"/>
    <col min="5897" max="5897" width="1.7109375" style="180" customWidth="1"/>
    <col min="5898" max="5898" width="15" style="180" bestFit="1" customWidth="1"/>
    <col min="5899" max="5899" width="1.7109375" style="180" customWidth="1"/>
    <col min="5900" max="5900" width="15" style="180" bestFit="1" customWidth="1"/>
    <col min="5901" max="5901" width="1.7109375" style="180" customWidth="1"/>
    <col min="5902" max="5902" width="15" style="180" bestFit="1" customWidth="1"/>
    <col min="5903" max="5903" width="1.7109375" style="180" customWidth="1"/>
    <col min="5904" max="5904" width="14" style="180" bestFit="1" customWidth="1"/>
    <col min="5905" max="5905" width="1.7109375" style="180" customWidth="1"/>
    <col min="5906" max="5906" width="12.42578125" style="180" bestFit="1" customWidth="1"/>
    <col min="5907" max="5907" width="1.7109375" style="180" customWidth="1"/>
    <col min="5908" max="6144" width="9.140625" style="180"/>
    <col min="6145" max="6145" width="35.7109375" style="180" customWidth="1"/>
    <col min="6146" max="6146" width="12.7109375" style="180" customWidth="1"/>
    <col min="6147" max="6147" width="1.7109375" style="180" customWidth="1"/>
    <col min="6148" max="6148" width="12.7109375" style="180" customWidth="1"/>
    <col min="6149" max="6149" width="1.7109375" style="180" customWidth="1"/>
    <col min="6150" max="6150" width="15" style="180" bestFit="1" customWidth="1"/>
    <col min="6151" max="6151" width="1.7109375" style="180" customWidth="1"/>
    <col min="6152" max="6152" width="12.7109375" style="180" customWidth="1"/>
    <col min="6153" max="6153" width="1.7109375" style="180" customWidth="1"/>
    <col min="6154" max="6154" width="15" style="180" bestFit="1" customWidth="1"/>
    <col min="6155" max="6155" width="1.7109375" style="180" customWidth="1"/>
    <col min="6156" max="6156" width="15" style="180" bestFit="1" customWidth="1"/>
    <col min="6157" max="6157" width="1.7109375" style="180" customWidth="1"/>
    <col min="6158" max="6158" width="15" style="180" bestFit="1" customWidth="1"/>
    <col min="6159" max="6159" width="1.7109375" style="180" customWidth="1"/>
    <col min="6160" max="6160" width="14" style="180" bestFit="1" customWidth="1"/>
    <col min="6161" max="6161" width="1.7109375" style="180" customWidth="1"/>
    <col min="6162" max="6162" width="12.42578125" style="180" bestFit="1" customWidth="1"/>
    <col min="6163" max="6163" width="1.7109375" style="180" customWidth="1"/>
    <col min="6164" max="6400" width="9.140625" style="180"/>
    <col min="6401" max="6401" width="35.7109375" style="180" customWidth="1"/>
    <col min="6402" max="6402" width="12.7109375" style="180" customWidth="1"/>
    <col min="6403" max="6403" width="1.7109375" style="180" customWidth="1"/>
    <col min="6404" max="6404" width="12.7109375" style="180" customWidth="1"/>
    <col min="6405" max="6405" width="1.7109375" style="180" customWidth="1"/>
    <col min="6406" max="6406" width="15" style="180" bestFit="1" customWidth="1"/>
    <col min="6407" max="6407" width="1.7109375" style="180" customWidth="1"/>
    <col min="6408" max="6408" width="12.7109375" style="180" customWidth="1"/>
    <col min="6409" max="6409" width="1.7109375" style="180" customWidth="1"/>
    <col min="6410" max="6410" width="15" style="180" bestFit="1" customWidth="1"/>
    <col min="6411" max="6411" width="1.7109375" style="180" customWidth="1"/>
    <col min="6412" max="6412" width="15" style="180" bestFit="1" customWidth="1"/>
    <col min="6413" max="6413" width="1.7109375" style="180" customWidth="1"/>
    <col min="6414" max="6414" width="15" style="180" bestFit="1" customWidth="1"/>
    <col min="6415" max="6415" width="1.7109375" style="180" customWidth="1"/>
    <col min="6416" max="6416" width="14" style="180" bestFit="1" customWidth="1"/>
    <col min="6417" max="6417" width="1.7109375" style="180" customWidth="1"/>
    <col min="6418" max="6418" width="12.42578125" style="180" bestFit="1" customWidth="1"/>
    <col min="6419" max="6419" width="1.7109375" style="180" customWidth="1"/>
    <col min="6420" max="6656" width="9.140625" style="180"/>
    <col min="6657" max="6657" width="35.7109375" style="180" customWidth="1"/>
    <col min="6658" max="6658" width="12.7109375" style="180" customWidth="1"/>
    <col min="6659" max="6659" width="1.7109375" style="180" customWidth="1"/>
    <col min="6660" max="6660" width="12.7109375" style="180" customWidth="1"/>
    <col min="6661" max="6661" width="1.7109375" style="180" customWidth="1"/>
    <col min="6662" max="6662" width="15" style="180" bestFit="1" customWidth="1"/>
    <col min="6663" max="6663" width="1.7109375" style="180" customWidth="1"/>
    <col min="6664" max="6664" width="12.7109375" style="180" customWidth="1"/>
    <col min="6665" max="6665" width="1.7109375" style="180" customWidth="1"/>
    <col min="6666" max="6666" width="15" style="180" bestFit="1" customWidth="1"/>
    <col min="6667" max="6667" width="1.7109375" style="180" customWidth="1"/>
    <col min="6668" max="6668" width="15" style="180" bestFit="1" customWidth="1"/>
    <col min="6669" max="6669" width="1.7109375" style="180" customWidth="1"/>
    <col min="6670" max="6670" width="15" style="180" bestFit="1" customWidth="1"/>
    <col min="6671" max="6671" width="1.7109375" style="180" customWidth="1"/>
    <col min="6672" max="6672" width="14" style="180" bestFit="1" customWidth="1"/>
    <col min="6673" max="6673" width="1.7109375" style="180" customWidth="1"/>
    <col min="6674" max="6674" width="12.42578125" style="180" bestFit="1" customWidth="1"/>
    <col min="6675" max="6675" width="1.7109375" style="180" customWidth="1"/>
    <col min="6676" max="6912" width="9.140625" style="180"/>
    <col min="6913" max="6913" width="35.7109375" style="180" customWidth="1"/>
    <col min="6914" max="6914" width="12.7109375" style="180" customWidth="1"/>
    <col min="6915" max="6915" width="1.7109375" style="180" customWidth="1"/>
    <col min="6916" max="6916" width="12.7109375" style="180" customWidth="1"/>
    <col min="6917" max="6917" width="1.7109375" style="180" customWidth="1"/>
    <col min="6918" max="6918" width="15" style="180" bestFit="1" customWidth="1"/>
    <col min="6919" max="6919" width="1.7109375" style="180" customWidth="1"/>
    <col min="6920" max="6920" width="12.7109375" style="180" customWidth="1"/>
    <col min="6921" max="6921" width="1.7109375" style="180" customWidth="1"/>
    <col min="6922" max="6922" width="15" style="180" bestFit="1" customWidth="1"/>
    <col min="6923" max="6923" width="1.7109375" style="180" customWidth="1"/>
    <col min="6924" max="6924" width="15" style="180" bestFit="1" customWidth="1"/>
    <col min="6925" max="6925" width="1.7109375" style="180" customWidth="1"/>
    <col min="6926" max="6926" width="15" style="180" bestFit="1" customWidth="1"/>
    <col min="6927" max="6927" width="1.7109375" style="180" customWidth="1"/>
    <col min="6928" max="6928" width="14" style="180" bestFit="1" customWidth="1"/>
    <col min="6929" max="6929" width="1.7109375" style="180" customWidth="1"/>
    <col min="6930" max="6930" width="12.42578125" style="180" bestFit="1" customWidth="1"/>
    <col min="6931" max="6931" width="1.7109375" style="180" customWidth="1"/>
    <col min="6932" max="7168" width="9.140625" style="180"/>
    <col min="7169" max="7169" width="35.7109375" style="180" customWidth="1"/>
    <col min="7170" max="7170" width="12.7109375" style="180" customWidth="1"/>
    <col min="7171" max="7171" width="1.7109375" style="180" customWidth="1"/>
    <col min="7172" max="7172" width="12.7109375" style="180" customWidth="1"/>
    <col min="7173" max="7173" width="1.7109375" style="180" customWidth="1"/>
    <col min="7174" max="7174" width="15" style="180" bestFit="1" customWidth="1"/>
    <col min="7175" max="7175" width="1.7109375" style="180" customWidth="1"/>
    <col min="7176" max="7176" width="12.7109375" style="180" customWidth="1"/>
    <col min="7177" max="7177" width="1.7109375" style="180" customWidth="1"/>
    <col min="7178" max="7178" width="15" style="180" bestFit="1" customWidth="1"/>
    <col min="7179" max="7179" width="1.7109375" style="180" customWidth="1"/>
    <col min="7180" max="7180" width="15" style="180" bestFit="1" customWidth="1"/>
    <col min="7181" max="7181" width="1.7109375" style="180" customWidth="1"/>
    <col min="7182" max="7182" width="15" style="180" bestFit="1" customWidth="1"/>
    <col min="7183" max="7183" width="1.7109375" style="180" customWidth="1"/>
    <col min="7184" max="7184" width="14" style="180" bestFit="1" customWidth="1"/>
    <col min="7185" max="7185" width="1.7109375" style="180" customWidth="1"/>
    <col min="7186" max="7186" width="12.42578125" style="180" bestFit="1" customWidth="1"/>
    <col min="7187" max="7187" width="1.7109375" style="180" customWidth="1"/>
    <col min="7188" max="7424" width="9.140625" style="180"/>
    <col min="7425" max="7425" width="35.7109375" style="180" customWidth="1"/>
    <col min="7426" max="7426" width="12.7109375" style="180" customWidth="1"/>
    <col min="7427" max="7427" width="1.7109375" style="180" customWidth="1"/>
    <col min="7428" max="7428" width="12.7109375" style="180" customWidth="1"/>
    <col min="7429" max="7429" width="1.7109375" style="180" customWidth="1"/>
    <col min="7430" max="7430" width="15" style="180" bestFit="1" customWidth="1"/>
    <col min="7431" max="7431" width="1.7109375" style="180" customWidth="1"/>
    <col min="7432" max="7432" width="12.7109375" style="180" customWidth="1"/>
    <col min="7433" max="7433" width="1.7109375" style="180" customWidth="1"/>
    <col min="7434" max="7434" width="15" style="180" bestFit="1" customWidth="1"/>
    <col min="7435" max="7435" width="1.7109375" style="180" customWidth="1"/>
    <col min="7436" max="7436" width="15" style="180" bestFit="1" customWidth="1"/>
    <col min="7437" max="7437" width="1.7109375" style="180" customWidth="1"/>
    <col min="7438" max="7438" width="15" style="180" bestFit="1" customWidth="1"/>
    <col min="7439" max="7439" width="1.7109375" style="180" customWidth="1"/>
    <col min="7440" max="7440" width="14" style="180" bestFit="1" customWidth="1"/>
    <col min="7441" max="7441" width="1.7109375" style="180" customWidth="1"/>
    <col min="7442" max="7442" width="12.42578125" style="180" bestFit="1" customWidth="1"/>
    <col min="7443" max="7443" width="1.7109375" style="180" customWidth="1"/>
    <col min="7444" max="7680" width="9.140625" style="180"/>
    <col min="7681" max="7681" width="35.7109375" style="180" customWidth="1"/>
    <col min="7682" max="7682" width="12.7109375" style="180" customWidth="1"/>
    <col min="7683" max="7683" width="1.7109375" style="180" customWidth="1"/>
    <col min="7684" max="7684" width="12.7109375" style="180" customWidth="1"/>
    <col min="7685" max="7685" width="1.7109375" style="180" customWidth="1"/>
    <col min="7686" max="7686" width="15" style="180" bestFit="1" customWidth="1"/>
    <col min="7687" max="7687" width="1.7109375" style="180" customWidth="1"/>
    <col min="7688" max="7688" width="12.7109375" style="180" customWidth="1"/>
    <col min="7689" max="7689" width="1.7109375" style="180" customWidth="1"/>
    <col min="7690" max="7690" width="15" style="180" bestFit="1" customWidth="1"/>
    <col min="7691" max="7691" width="1.7109375" style="180" customWidth="1"/>
    <col min="7692" max="7692" width="15" style="180" bestFit="1" customWidth="1"/>
    <col min="7693" max="7693" width="1.7109375" style="180" customWidth="1"/>
    <col min="7694" max="7694" width="15" style="180" bestFit="1" customWidth="1"/>
    <col min="7695" max="7695" width="1.7109375" style="180" customWidth="1"/>
    <col min="7696" max="7696" width="14" style="180" bestFit="1" customWidth="1"/>
    <col min="7697" max="7697" width="1.7109375" style="180" customWidth="1"/>
    <col min="7698" max="7698" width="12.42578125" style="180" bestFit="1" customWidth="1"/>
    <col min="7699" max="7699" width="1.7109375" style="180" customWidth="1"/>
    <col min="7700" max="7936" width="9.140625" style="180"/>
    <col min="7937" max="7937" width="35.7109375" style="180" customWidth="1"/>
    <col min="7938" max="7938" width="12.7109375" style="180" customWidth="1"/>
    <col min="7939" max="7939" width="1.7109375" style="180" customWidth="1"/>
    <col min="7940" max="7940" width="12.7109375" style="180" customWidth="1"/>
    <col min="7941" max="7941" width="1.7109375" style="180" customWidth="1"/>
    <col min="7942" max="7942" width="15" style="180" bestFit="1" customWidth="1"/>
    <col min="7943" max="7943" width="1.7109375" style="180" customWidth="1"/>
    <col min="7944" max="7944" width="12.7109375" style="180" customWidth="1"/>
    <col min="7945" max="7945" width="1.7109375" style="180" customWidth="1"/>
    <col min="7946" max="7946" width="15" style="180" bestFit="1" customWidth="1"/>
    <col min="7947" max="7947" width="1.7109375" style="180" customWidth="1"/>
    <col min="7948" max="7948" width="15" style="180" bestFit="1" customWidth="1"/>
    <col min="7949" max="7949" width="1.7109375" style="180" customWidth="1"/>
    <col min="7950" max="7950" width="15" style="180" bestFit="1" customWidth="1"/>
    <col min="7951" max="7951" width="1.7109375" style="180" customWidth="1"/>
    <col min="7952" max="7952" width="14" style="180" bestFit="1" customWidth="1"/>
    <col min="7953" max="7953" width="1.7109375" style="180" customWidth="1"/>
    <col min="7954" max="7954" width="12.42578125" style="180" bestFit="1" customWidth="1"/>
    <col min="7955" max="7955" width="1.7109375" style="180" customWidth="1"/>
    <col min="7956" max="8192" width="9.140625" style="180"/>
    <col min="8193" max="8193" width="35.7109375" style="180" customWidth="1"/>
    <col min="8194" max="8194" width="12.7109375" style="180" customWidth="1"/>
    <col min="8195" max="8195" width="1.7109375" style="180" customWidth="1"/>
    <col min="8196" max="8196" width="12.7109375" style="180" customWidth="1"/>
    <col min="8197" max="8197" width="1.7109375" style="180" customWidth="1"/>
    <col min="8198" max="8198" width="15" style="180" bestFit="1" customWidth="1"/>
    <col min="8199" max="8199" width="1.7109375" style="180" customWidth="1"/>
    <col min="8200" max="8200" width="12.7109375" style="180" customWidth="1"/>
    <col min="8201" max="8201" width="1.7109375" style="180" customWidth="1"/>
    <col min="8202" max="8202" width="15" style="180" bestFit="1" customWidth="1"/>
    <col min="8203" max="8203" width="1.7109375" style="180" customWidth="1"/>
    <col min="8204" max="8204" width="15" style="180" bestFit="1" customWidth="1"/>
    <col min="8205" max="8205" width="1.7109375" style="180" customWidth="1"/>
    <col min="8206" max="8206" width="15" style="180" bestFit="1" customWidth="1"/>
    <col min="8207" max="8207" width="1.7109375" style="180" customWidth="1"/>
    <col min="8208" max="8208" width="14" style="180" bestFit="1" customWidth="1"/>
    <col min="8209" max="8209" width="1.7109375" style="180" customWidth="1"/>
    <col min="8210" max="8210" width="12.42578125" style="180" bestFit="1" customWidth="1"/>
    <col min="8211" max="8211" width="1.7109375" style="180" customWidth="1"/>
    <col min="8212" max="8448" width="9.140625" style="180"/>
    <col min="8449" max="8449" width="35.7109375" style="180" customWidth="1"/>
    <col min="8450" max="8450" width="12.7109375" style="180" customWidth="1"/>
    <col min="8451" max="8451" width="1.7109375" style="180" customWidth="1"/>
    <col min="8452" max="8452" width="12.7109375" style="180" customWidth="1"/>
    <col min="8453" max="8453" width="1.7109375" style="180" customWidth="1"/>
    <col min="8454" max="8454" width="15" style="180" bestFit="1" customWidth="1"/>
    <col min="8455" max="8455" width="1.7109375" style="180" customWidth="1"/>
    <col min="8456" max="8456" width="12.7109375" style="180" customWidth="1"/>
    <col min="8457" max="8457" width="1.7109375" style="180" customWidth="1"/>
    <col min="8458" max="8458" width="15" style="180" bestFit="1" customWidth="1"/>
    <col min="8459" max="8459" width="1.7109375" style="180" customWidth="1"/>
    <col min="8460" max="8460" width="15" style="180" bestFit="1" customWidth="1"/>
    <col min="8461" max="8461" width="1.7109375" style="180" customWidth="1"/>
    <col min="8462" max="8462" width="15" style="180" bestFit="1" customWidth="1"/>
    <col min="8463" max="8463" width="1.7109375" style="180" customWidth="1"/>
    <col min="8464" max="8464" width="14" style="180" bestFit="1" customWidth="1"/>
    <col min="8465" max="8465" width="1.7109375" style="180" customWidth="1"/>
    <col min="8466" max="8466" width="12.42578125" style="180" bestFit="1" customWidth="1"/>
    <col min="8467" max="8467" width="1.7109375" style="180" customWidth="1"/>
    <col min="8468" max="8704" width="9.140625" style="180"/>
    <col min="8705" max="8705" width="35.7109375" style="180" customWidth="1"/>
    <col min="8706" max="8706" width="12.7109375" style="180" customWidth="1"/>
    <col min="8707" max="8707" width="1.7109375" style="180" customWidth="1"/>
    <col min="8708" max="8708" width="12.7109375" style="180" customWidth="1"/>
    <col min="8709" max="8709" width="1.7109375" style="180" customWidth="1"/>
    <col min="8710" max="8710" width="15" style="180" bestFit="1" customWidth="1"/>
    <col min="8711" max="8711" width="1.7109375" style="180" customWidth="1"/>
    <col min="8712" max="8712" width="12.7109375" style="180" customWidth="1"/>
    <col min="8713" max="8713" width="1.7109375" style="180" customWidth="1"/>
    <col min="8714" max="8714" width="15" style="180" bestFit="1" customWidth="1"/>
    <col min="8715" max="8715" width="1.7109375" style="180" customWidth="1"/>
    <col min="8716" max="8716" width="15" style="180" bestFit="1" customWidth="1"/>
    <col min="8717" max="8717" width="1.7109375" style="180" customWidth="1"/>
    <col min="8718" max="8718" width="15" style="180" bestFit="1" customWidth="1"/>
    <col min="8719" max="8719" width="1.7109375" style="180" customWidth="1"/>
    <col min="8720" max="8720" width="14" style="180" bestFit="1" customWidth="1"/>
    <col min="8721" max="8721" width="1.7109375" style="180" customWidth="1"/>
    <col min="8722" max="8722" width="12.42578125" style="180" bestFit="1" customWidth="1"/>
    <col min="8723" max="8723" width="1.7109375" style="180" customWidth="1"/>
    <col min="8724" max="8960" width="9.140625" style="180"/>
    <col min="8961" max="8961" width="35.7109375" style="180" customWidth="1"/>
    <col min="8962" max="8962" width="12.7109375" style="180" customWidth="1"/>
    <col min="8963" max="8963" width="1.7109375" style="180" customWidth="1"/>
    <col min="8964" max="8964" width="12.7109375" style="180" customWidth="1"/>
    <col min="8965" max="8965" width="1.7109375" style="180" customWidth="1"/>
    <col min="8966" max="8966" width="15" style="180" bestFit="1" customWidth="1"/>
    <col min="8967" max="8967" width="1.7109375" style="180" customWidth="1"/>
    <col min="8968" max="8968" width="12.7109375" style="180" customWidth="1"/>
    <col min="8969" max="8969" width="1.7109375" style="180" customWidth="1"/>
    <col min="8970" max="8970" width="15" style="180" bestFit="1" customWidth="1"/>
    <col min="8971" max="8971" width="1.7109375" style="180" customWidth="1"/>
    <col min="8972" max="8972" width="15" style="180" bestFit="1" customWidth="1"/>
    <col min="8973" max="8973" width="1.7109375" style="180" customWidth="1"/>
    <col min="8974" max="8974" width="15" style="180" bestFit="1" customWidth="1"/>
    <col min="8975" max="8975" width="1.7109375" style="180" customWidth="1"/>
    <col min="8976" max="8976" width="14" style="180" bestFit="1" customWidth="1"/>
    <col min="8977" max="8977" width="1.7109375" style="180" customWidth="1"/>
    <col min="8978" max="8978" width="12.42578125" style="180" bestFit="1" customWidth="1"/>
    <col min="8979" max="8979" width="1.7109375" style="180" customWidth="1"/>
    <col min="8980" max="9216" width="9.140625" style="180"/>
    <col min="9217" max="9217" width="35.7109375" style="180" customWidth="1"/>
    <col min="9218" max="9218" width="12.7109375" style="180" customWidth="1"/>
    <col min="9219" max="9219" width="1.7109375" style="180" customWidth="1"/>
    <col min="9220" max="9220" width="12.7109375" style="180" customWidth="1"/>
    <col min="9221" max="9221" width="1.7109375" style="180" customWidth="1"/>
    <col min="9222" max="9222" width="15" style="180" bestFit="1" customWidth="1"/>
    <col min="9223" max="9223" width="1.7109375" style="180" customWidth="1"/>
    <col min="9224" max="9224" width="12.7109375" style="180" customWidth="1"/>
    <col min="9225" max="9225" width="1.7109375" style="180" customWidth="1"/>
    <col min="9226" max="9226" width="15" style="180" bestFit="1" customWidth="1"/>
    <col min="9227" max="9227" width="1.7109375" style="180" customWidth="1"/>
    <col min="9228" max="9228" width="15" style="180" bestFit="1" customWidth="1"/>
    <col min="9229" max="9229" width="1.7109375" style="180" customWidth="1"/>
    <col min="9230" max="9230" width="15" style="180" bestFit="1" customWidth="1"/>
    <col min="9231" max="9231" width="1.7109375" style="180" customWidth="1"/>
    <col min="9232" max="9232" width="14" style="180" bestFit="1" customWidth="1"/>
    <col min="9233" max="9233" width="1.7109375" style="180" customWidth="1"/>
    <col min="9234" max="9234" width="12.42578125" style="180" bestFit="1" customWidth="1"/>
    <col min="9235" max="9235" width="1.7109375" style="180" customWidth="1"/>
    <col min="9236" max="9472" width="9.140625" style="180"/>
    <col min="9473" max="9473" width="35.7109375" style="180" customWidth="1"/>
    <col min="9474" max="9474" width="12.7109375" style="180" customWidth="1"/>
    <col min="9475" max="9475" width="1.7109375" style="180" customWidth="1"/>
    <col min="9476" max="9476" width="12.7109375" style="180" customWidth="1"/>
    <col min="9477" max="9477" width="1.7109375" style="180" customWidth="1"/>
    <col min="9478" max="9478" width="15" style="180" bestFit="1" customWidth="1"/>
    <col min="9479" max="9479" width="1.7109375" style="180" customWidth="1"/>
    <col min="9480" max="9480" width="12.7109375" style="180" customWidth="1"/>
    <col min="9481" max="9481" width="1.7109375" style="180" customWidth="1"/>
    <col min="9482" max="9482" width="15" style="180" bestFit="1" customWidth="1"/>
    <col min="9483" max="9483" width="1.7109375" style="180" customWidth="1"/>
    <col min="9484" max="9484" width="15" style="180" bestFit="1" customWidth="1"/>
    <col min="9485" max="9485" width="1.7109375" style="180" customWidth="1"/>
    <col min="9486" max="9486" width="15" style="180" bestFit="1" customWidth="1"/>
    <col min="9487" max="9487" width="1.7109375" style="180" customWidth="1"/>
    <col min="9488" max="9488" width="14" style="180" bestFit="1" customWidth="1"/>
    <col min="9489" max="9489" width="1.7109375" style="180" customWidth="1"/>
    <col min="9490" max="9490" width="12.42578125" style="180" bestFit="1" customWidth="1"/>
    <col min="9491" max="9491" width="1.7109375" style="180" customWidth="1"/>
    <col min="9492" max="9728" width="9.140625" style="180"/>
    <col min="9729" max="9729" width="35.7109375" style="180" customWidth="1"/>
    <col min="9730" max="9730" width="12.7109375" style="180" customWidth="1"/>
    <col min="9731" max="9731" width="1.7109375" style="180" customWidth="1"/>
    <col min="9732" max="9732" width="12.7109375" style="180" customWidth="1"/>
    <col min="9733" max="9733" width="1.7109375" style="180" customWidth="1"/>
    <col min="9734" max="9734" width="15" style="180" bestFit="1" customWidth="1"/>
    <col min="9735" max="9735" width="1.7109375" style="180" customWidth="1"/>
    <col min="9736" max="9736" width="12.7109375" style="180" customWidth="1"/>
    <col min="9737" max="9737" width="1.7109375" style="180" customWidth="1"/>
    <col min="9738" max="9738" width="15" style="180" bestFit="1" customWidth="1"/>
    <col min="9739" max="9739" width="1.7109375" style="180" customWidth="1"/>
    <col min="9740" max="9740" width="15" style="180" bestFit="1" customWidth="1"/>
    <col min="9741" max="9741" width="1.7109375" style="180" customWidth="1"/>
    <col min="9742" max="9742" width="15" style="180" bestFit="1" customWidth="1"/>
    <col min="9743" max="9743" width="1.7109375" style="180" customWidth="1"/>
    <col min="9744" max="9744" width="14" style="180" bestFit="1" customWidth="1"/>
    <col min="9745" max="9745" width="1.7109375" style="180" customWidth="1"/>
    <col min="9746" max="9746" width="12.42578125" style="180" bestFit="1" customWidth="1"/>
    <col min="9747" max="9747" width="1.7109375" style="180" customWidth="1"/>
    <col min="9748" max="9984" width="9.140625" style="180"/>
    <col min="9985" max="9985" width="35.7109375" style="180" customWidth="1"/>
    <col min="9986" max="9986" width="12.7109375" style="180" customWidth="1"/>
    <col min="9987" max="9987" width="1.7109375" style="180" customWidth="1"/>
    <col min="9988" max="9988" width="12.7109375" style="180" customWidth="1"/>
    <col min="9989" max="9989" width="1.7109375" style="180" customWidth="1"/>
    <col min="9990" max="9990" width="15" style="180" bestFit="1" customWidth="1"/>
    <col min="9991" max="9991" width="1.7109375" style="180" customWidth="1"/>
    <col min="9992" max="9992" width="12.7109375" style="180" customWidth="1"/>
    <col min="9993" max="9993" width="1.7109375" style="180" customWidth="1"/>
    <col min="9994" max="9994" width="15" style="180" bestFit="1" customWidth="1"/>
    <col min="9995" max="9995" width="1.7109375" style="180" customWidth="1"/>
    <col min="9996" max="9996" width="15" style="180" bestFit="1" customWidth="1"/>
    <col min="9997" max="9997" width="1.7109375" style="180" customWidth="1"/>
    <col min="9998" max="9998" width="15" style="180" bestFit="1" customWidth="1"/>
    <col min="9999" max="9999" width="1.7109375" style="180" customWidth="1"/>
    <col min="10000" max="10000" width="14" style="180" bestFit="1" customWidth="1"/>
    <col min="10001" max="10001" width="1.7109375" style="180" customWidth="1"/>
    <col min="10002" max="10002" width="12.42578125" style="180" bestFit="1" customWidth="1"/>
    <col min="10003" max="10003" width="1.7109375" style="180" customWidth="1"/>
    <col min="10004" max="10240" width="9.140625" style="180"/>
    <col min="10241" max="10241" width="35.7109375" style="180" customWidth="1"/>
    <col min="10242" max="10242" width="12.7109375" style="180" customWidth="1"/>
    <col min="10243" max="10243" width="1.7109375" style="180" customWidth="1"/>
    <col min="10244" max="10244" width="12.7109375" style="180" customWidth="1"/>
    <col min="10245" max="10245" width="1.7109375" style="180" customWidth="1"/>
    <col min="10246" max="10246" width="15" style="180" bestFit="1" customWidth="1"/>
    <col min="10247" max="10247" width="1.7109375" style="180" customWidth="1"/>
    <col min="10248" max="10248" width="12.7109375" style="180" customWidth="1"/>
    <col min="10249" max="10249" width="1.7109375" style="180" customWidth="1"/>
    <col min="10250" max="10250" width="15" style="180" bestFit="1" customWidth="1"/>
    <col min="10251" max="10251" width="1.7109375" style="180" customWidth="1"/>
    <col min="10252" max="10252" width="15" style="180" bestFit="1" customWidth="1"/>
    <col min="10253" max="10253" width="1.7109375" style="180" customWidth="1"/>
    <col min="10254" max="10254" width="15" style="180" bestFit="1" customWidth="1"/>
    <col min="10255" max="10255" width="1.7109375" style="180" customWidth="1"/>
    <col min="10256" max="10256" width="14" style="180" bestFit="1" customWidth="1"/>
    <col min="10257" max="10257" width="1.7109375" style="180" customWidth="1"/>
    <col min="10258" max="10258" width="12.42578125" style="180" bestFit="1" customWidth="1"/>
    <col min="10259" max="10259" width="1.7109375" style="180" customWidth="1"/>
    <col min="10260" max="10496" width="9.140625" style="180"/>
    <col min="10497" max="10497" width="35.7109375" style="180" customWidth="1"/>
    <col min="10498" max="10498" width="12.7109375" style="180" customWidth="1"/>
    <col min="10499" max="10499" width="1.7109375" style="180" customWidth="1"/>
    <col min="10500" max="10500" width="12.7109375" style="180" customWidth="1"/>
    <col min="10501" max="10501" width="1.7109375" style="180" customWidth="1"/>
    <col min="10502" max="10502" width="15" style="180" bestFit="1" customWidth="1"/>
    <col min="10503" max="10503" width="1.7109375" style="180" customWidth="1"/>
    <col min="10504" max="10504" width="12.7109375" style="180" customWidth="1"/>
    <col min="10505" max="10505" width="1.7109375" style="180" customWidth="1"/>
    <col min="10506" max="10506" width="15" style="180" bestFit="1" customWidth="1"/>
    <col min="10507" max="10507" width="1.7109375" style="180" customWidth="1"/>
    <col min="10508" max="10508" width="15" style="180" bestFit="1" customWidth="1"/>
    <col min="10509" max="10509" width="1.7109375" style="180" customWidth="1"/>
    <col min="10510" max="10510" width="15" style="180" bestFit="1" customWidth="1"/>
    <col min="10511" max="10511" width="1.7109375" style="180" customWidth="1"/>
    <col min="10512" max="10512" width="14" style="180" bestFit="1" customWidth="1"/>
    <col min="10513" max="10513" width="1.7109375" style="180" customWidth="1"/>
    <col min="10514" max="10514" width="12.42578125" style="180" bestFit="1" customWidth="1"/>
    <col min="10515" max="10515" width="1.7109375" style="180" customWidth="1"/>
    <col min="10516" max="10752" width="9.140625" style="180"/>
    <col min="10753" max="10753" width="35.7109375" style="180" customWidth="1"/>
    <col min="10754" max="10754" width="12.7109375" style="180" customWidth="1"/>
    <col min="10755" max="10755" width="1.7109375" style="180" customWidth="1"/>
    <col min="10756" max="10756" width="12.7109375" style="180" customWidth="1"/>
    <col min="10757" max="10757" width="1.7109375" style="180" customWidth="1"/>
    <col min="10758" max="10758" width="15" style="180" bestFit="1" customWidth="1"/>
    <col min="10759" max="10759" width="1.7109375" style="180" customWidth="1"/>
    <col min="10760" max="10760" width="12.7109375" style="180" customWidth="1"/>
    <col min="10761" max="10761" width="1.7109375" style="180" customWidth="1"/>
    <col min="10762" max="10762" width="15" style="180" bestFit="1" customWidth="1"/>
    <col min="10763" max="10763" width="1.7109375" style="180" customWidth="1"/>
    <col min="10764" max="10764" width="15" style="180" bestFit="1" customWidth="1"/>
    <col min="10765" max="10765" width="1.7109375" style="180" customWidth="1"/>
    <col min="10766" max="10766" width="15" style="180" bestFit="1" customWidth="1"/>
    <col min="10767" max="10767" width="1.7109375" style="180" customWidth="1"/>
    <col min="10768" max="10768" width="14" style="180" bestFit="1" customWidth="1"/>
    <col min="10769" max="10769" width="1.7109375" style="180" customWidth="1"/>
    <col min="10770" max="10770" width="12.42578125" style="180" bestFit="1" customWidth="1"/>
    <col min="10771" max="10771" width="1.7109375" style="180" customWidth="1"/>
    <col min="10772" max="11008" width="9.140625" style="180"/>
    <col min="11009" max="11009" width="35.7109375" style="180" customWidth="1"/>
    <col min="11010" max="11010" width="12.7109375" style="180" customWidth="1"/>
    <col min="11011" max="11011" width="1.7109375" style="180" customWidth="1"/>
    <col min="11012" max="11012" width="12.7109375" style="180" customWidth="1"/>
    <col min="11013" max="11013" width="1.7109375" style="180" customWidth="1"/>
    <col min="11014" max="11014" width="15" style="180" bestFit="1" customWidth="1"/>
    <col min="11015" max="11015" width="1.7109375" style="180" customWidth="1"/>
    <col min="11016" max="11016" width="12.7109375" style="180" customWidth="1"/>
    <col min="11017" max="11017" width="1.7109375" style="180" customWidth="1"/>
    <col min="11018" max="11018" width="15" style="180" bestFit="1" customWidth="1"/>
    <col min="11019" max="11019" width="1.7109375" style="180" customWidth="1"/>
    <col min="11020" max="11020" width="15" style="180" bestFit="1" customWidth="1"/>
    <col min="11021" max="11021" width="1.7109375" style="180" customWidth="1"/>
    <col min="11022" max="11022" width="15" style="180" bestFit="1" customWidth="1"/>
    <col min="11023" max="11023" width="1.7109375" style="180" customWidth="1"/>
    <col min="11024" max="11024" width="14" style="180" bestFit="1" customWidth="1"/>
    <col min="11025" max="11025" width="1.7109375" style="180" customWidth="1"/>
    <col min="11026" max="11026" width="12.42578125" style="180" bestFit="1" customWidth="1"/>
    <col min="11027" max="11027" width="1.7109375" style="180" customWidth="1"/>
    <col min="11028" max="11264" width="9.140625" style="180"/>
    <col min="11265" max="11265" width="35.7109375" style="180" customWidth="1"/>
    <col min="11266" max="11266" width="12.7109375" style="180" customWidth="1"/>
    <col min="11267" max="11267" width="1.7109375" style="180" customWidth="1"/>
    <col min="11268" max="11268" width="12.7109375" style="180" customWidth="1"/>
    <col min="11269" max="11269" width="1.7109375" style="180" customWidth="1"/>
    <col min="11270" max="11270" width="15" style="180" bestFit="1" customWidth="1"/>
    <col min="11271" max="11271" width="1.7109375" style="180" customWidth="1"/>
    <col min="11272" max="11272" width="12.7109375" style="180" customWidth="1"/>
    <col min="11273" max="11273" width="1.7109375" style="180" customWidth="1"/>
    <col min="11274" max="11274" width="15" style="180" bestFit="1" customWidth="1"/>
    <col min="11275" max="11275" width="1.7109375" style="180" customWidth="1"/>
    <col min="11276" max="11276" width="15" style="180" bestFit="1" customWidth="1"/>
    <col min="11277" max="11277" width="1.7109375" style="180" customWidth="1"/>
    <col min="11278" max="11278" width="15" style="180" bestFit="1" customWidth="1"/>
    <col min="11279" max="11279" width="1.7109375" style="180" customWidth="1"/>
    <col min="11280" max="11280" width="14" style="180" bestFit="1" customWidth="1"/>
    <col min="11281" max="11281" width="1.7109375" style="180" customWidth="1"/>
    <col min="11282" max="11282" width="12.42578125" style="180" bestFit="1" customWidth="1"/>
    <col min="11283" max="11283" width="1.7109375" style="180" customWidth="1"/>
    <col min="11284" max="11520" width="9.140625" style="180"/>
    <col min="11521" max="11521" width="35.7109375" style="180" customWidth="1"/>
    <col min="11522" max="11522" width="12.7109375" style="180" customWidth="1"/>
    <col min="11523" max="11523" width="1.7109375" style="180" customWidth="1"/>
    <col min="11524" max="11524" width="12.7109375" style="180" customWidth="1"/>
    <col min="11525" max="11525" width="1.7109375" style="180" customWidth="1"/>
    <col min="11526" max="11526" width="15" style="180" bestFit="1" customWidth="1"/>
    <col min="11527" max="11527" width="1.7109375" style="180" customWidth="1"/>
    <col min="11528" max="11528" width="12.7109375" style="180" customWidth="1"/>
    <col min="11529" max="11529" width="1.7109375" style="180" customWidth="1"/>
    <col min="11530" max="11530" width="15" style="180" bestFit="1" customWidth="1"/>
    <col min="11531" max="11531" width="1.7109375" style="180" customWidth="1"/>
    <col min="11532" max="11532" width="15" style="180" bestFit="1" customWidth="1"/>
    <col min="11533" max="11533" width="1.7109375" style="180" customWidth="1"/>
    <col min="11534" max="11534" width="15" style="180" bestFit="1" customWidth="1"/>
    <col min="11535" max="11535" width="1.7109375" style="180" customWidth="1"/>
    <col min="11536" max="11536" width="14" style="180" bestFit="1" customWidth="1"/>
    <col min="11537" max="11537" width="1.7109375" style="180" customWidth="1"/>
    <col min="11538" max="11538" width="12.42578125" style="180" bestFit="1" customWidth="1"/>
    <col min="11539" max="11539" width="1.7109375" style="180" customWidth="1"/>
    <col min="11540" max="11776" width="9.140625" style="180"/>
    <col min="11777" max="11777" width="35.7109375" style="180" customWidth="1"/>
    <col min="11778" max="11778" width="12.7109375" style="180" customWidth="1"/>
    <col min="11779" max="11779" width="1.7109375" style="180" customWidth="1"/>
    <col min="11780" max="11780" width="12.7109375" style="180" customWidth="1"/>
    <col min="11781" max="11781" width="1.7109375" style="180" customWidth="1"/>
    <col min="11782" max="11782" width="15" style="180" bestFit="1" customWidth="1"/>
    <col min="11783" max="11783" width="1.7109375" style="180" customWidth="1"/>
    <col min="11784" max="11784" width="12.7109375" style="180" customWidth="1"/>
    <col min="11785" max="11785" width="1.7109375" style="180" customWidth="1"/>
    <col min="11786" max="11786" width="15" style="180" bestFit="1" customWidth="1"/>
    <col min="11787" max="11787" width="1.7109375" style="180" customWidth="1"/>
    <col min="11788" max="11788" width="15" style="180" bestFit="1" customWidth="1"/>
    <col min="11789" max="11789" width="1.7109375" style="180" customWidth="1"/>
    <col min="11790" max="11790" width="15" style="180" bestFit="1" customWidth="1"/>
    <col min="11791" max="11791" width="1.7109375" style="180" customWidth="1"/>
    <col min="11792" max="11792" width="14" style="180" bestFit="1" customWidth="1"/>
    <col min="11793" max="11793" width="1.7109375" style="180" customWidth="1"/>
    <col min="11794" max="11794" width="12.42578125" style="180" bestFit="1" customWidth="1"/>
    <col min="11795" max="11795" width="1.7109375" style="180" customWidth="1"/>
    <col min="11796" max="12032" width="9.140625" style="180"/>
    <col min="12033" max="12033" width="35.7109375" style="180" customWidth="1"/>
    <col min="12034" max="12034" width="12.7109375" style="180" customWidth="1"/>
    <col min="12035" max="12035" width="1.7109375" style="180" customWidth="1"/>
    <col min="12036" max="12036" width="12.7109375" style="180" customWidth="1"/>
    <col min="12037" max="12037" width="1.7109375" style="180" customWidth="1"/>
    <col min="12038" max="12038" width="15" style="180" bestFit="1" customWidth="1"/>
    <col min="12039" max="12039" width="1.7109375" style="180" customWidth="1"/>
    <col min="12040" max="12040" width="12.7109375" style="180" customWidth="1"/>
    <col min="12041" max="12041" width="1.7109375" style="180" customWidth="1"/>
    <col min="12042" max="12042" width="15" style="180" bestFit="1" customWidth="1"/>
    <col min="12043" max="12043" width="1.7109375" style="180" customWidth="1"/>
    <col min="12044" max="12044" width="15" style="180" bestFit="1" customWidth="1"/>
    <col min="12045" max="12045" width="1.7109375" style="180" customWidth="1"/>
    <col min="12046" max="12046" width="15" style="180" bestFit="1" customWidth="1"/>
    <col min="12047" max="12047" width="1.7109375" style="180" customWidth="1"/>
    <col min="12048" max="12048" width="14" style="180" bestFit="1" customWidth="1"/>
    <col min="12049" max="12049" width="1.7109375" style="180" customWidth="1"/>
    <col min="12050" max="12050" width="12.42578125" style="180" bestFit="1" customWidth="1"/>
    <col min="12051" max="12051" width="1.7109375" style="180" customWidth="1"/>
    <col min="12052" max="12288" width="9.140625" style="180"/>
    <col min="12289" max="12289" width="35.7109375" style="180" customWidth="1"/>
    <col min="12290" max="12290" width="12.7109375" style="180" customWidth="1"/>
    <col min="12291" max="12291" width="1.7109375" style="180" customWidth="1"/>
    <col min="12292" max="12292" width="12.7109375" style="180" customWidth="1"/>
    <col min="12293" max="12293" width="1.7109375" style="180" customWidth="1"/>
    <col min="12294" max="12294" width="15" style="180" bestFit="1" customWidth="1"/>
    <col min="12295" max="12295" width="1.7109375" style="180" customWidth="1"/>
    <col min="12296" max="12296" width="12.7109375" style="180" customWidth="1"/>
    <col min="12297" max="12297" width="1.7109375" style="180" customWidth="1"/>
    <col min="12298" max="12298" width="15" style="180" bestFit="1" customWidth="1"/>
    <col min="12299" max="12299" width="1.7109375" style="180" customWidth="1"/>
    <col min="12300" max="12300" width="15" style="180" bestFit="1" customWidth="1"/>
    <col min="12301" max="12301" width="1.7109375" style="180" customWidth="1"/>
    <col min="12302" max="12302" width="15" style="180" bestFit="1" customWidth="1"/>
    <col min="12303" max="12303" width="1.7109375" style="180" customWidth="1"/>
    <col min="12304" max="12304" width="14" style="180" bestFit="1" customWidth="1"/>
    <col min="12305" max="12305" width="1.7109375" style="180" customWidth="1"/>
    <col min="12306" max="12306" width="12.42578125" style="180" bestFit="1" customWidth="1"/>
    <col min="12307" max="12307" width="1.7109375" style="180" customWidth="1"/>
    <col min="12308" max="12544" width="9.140625" style="180"/>
    <col min="12545" max="12545" width="35.7109375" style="180" customWidth="1"/>
    <col min="12546" max="12546" width="12.7109375" style="180" customWidth="1"/>
    <col min="12547" max="12547" width="1.7109375" style="180" customWidth="1"/>
    <col min="12548" max="12548" width="12.7109375" style="180" customWidth="1"/>
    <col min="12549" max="12549" width="1.7109375" style="180" customWidth="1"/>
    <col min="12550" max="12550" width="15" style="180" bestFit="1" customWidth="1"/>
    <col min="12551" max="12551" width="1.7109375" style="180" customWidth="1"/>
    <col min="12552" max="12552" width="12.7109375" style="180" customWidth="1"/>
    <col min="12553" max="12553" width="1.7109375" style="180" customWidth="1"/>
    <col min="12554" max="12554" width="15" style="180" bestFit="1" customWidth="1"/>
    <col min="12555" max="12555" width="1.7109375" style="180" customWidth="1"/>
    <col min="12556" max="12556" width="15" style="180" bestFit="1" customWidth="1"/>
    <col min="12557" max="12557" width="1.7109375" style="180" customWidth="1"/>
    <col min="12558" max="12558" width="15" style="180" bestFit="1" customWidth="1"/>
    <col min="12559" max="12559" width="1.7109375" style="180" customWidth="1"/>
    <col min="12560" max="12560" width="14" style="180" bestFit="1" customWidth="1"/>
    <col min="12561" max="12561" width="1.7109375" style="180" customWidth="1"/>
    <col min="12562" max="12562" width="12.42578125" style="180" bestFit="1" customWidth="1"/>
    <col min="12563" max="12563" width="1.7109375" style="180" customWidth="1"/>
    <col min="12564" max="12800" width="9.140625" style="180"/>
    <col min="12801" max="12801" width="35.7109375" style="180" customWidth="1"/>
    <col min="12802" max="12802" width="12.7109375" style="180" customWidth="1"/>
    <col min="12803" max="12803" width="1.7109375" style="180" customWidth="1"/>
    <col min="12804" max="12804" width="12.7109375" style="180" customWidth="1"/>
    <col min="12805" max="12805" width="1.7109375" style="180" customWidth="1"/>
    <col min="12806" max="12806" width="15" style="180" bestFit="1" customWidth="1"/>
    <col min="12807" max="12807" width="1.7109375" style="180" customWidth="1"/>
    <col min="12808" max="12808" width="12.7109375" style="180" customWidth="1"/>
    <col min="12809" max="12809" width="1.7109375" style="180" customWidth="1"/>
    <col min="12810" max="12810" width="15" style="180" bestFit="1" customWidth="1"/>
    <col min="12811" max="12811" width="1.7109375" style="180" customWidth="1"/>
    <col min="12812" max="12812" width="15" style="180" bestFit="1" customWidth="1"/>
    <col min="12813" max="12813" width="1.7109375" style="180" customWidth="1"/>
    <col min="12814" max="12814" width="15" style="180" bestFit="1" customWidth="1"/>
    <col min="12815" max="12815" width="1.7109375" style="180" customWidth="1"/>
    <col min="12816" max="12816" width="14" style="180" bestFit="1" customWidth="1"/>
    <col min="12817" max="12817" width="1.7109375" style="180" customWidth="1"/>
    <col min="12818" max="12818" width="12.42578125" style="180" bestFit="1" customWidth="1"/>
    <col min="12819" max="12819" width="1.7109375" style="180" customWidth="1"/>
    <col min="12820" max="13056" width="9.140625" style="180"/>
    <col min="13057" max="13057" width="35.7109375" style="180" customWidth="1"/>
    <col min="13058" max="13058" width="12.7109375" style="180" customWidth="1"/>
    <col min="13059" max="13059" width="1.7109375" style="180" customWidth="1"/>
    <col min="13060" max="13060" width="12.7109375" style="180" customWidth="1"/>
    <col min="13061" max="13061" width="1.7109375" style="180" customWidth="1"/>
    <col min="13062" max="13062" width="15" style="180" bestFit="1" customWidth="1"/>
    <col min="13063" max="13063" width="1.7109375" style="180" customWidth="1"/>
    <col min="13064" max="13064" width="12.7109375" style="180" customWidth="1"/>
    <col min="13065" max="13065" width="1.7109375" style="180" customWidth="1"/>
    <col min="13066" max="13066" width="15" style="180" bestFit="1" customWidth="1"/>
    <col min="13067" max="13067" width="1.7109375" style="180" customWidth="1"/>
    <col min="13068" max="13068" width="15" style="180" bestFit="1" customWidth="1"/>
    <col min="13069" max="13069" width="1.7109375" style="180" customWidth="1"/>
    <col min="13070" max="13070" width="15" style="180" bestFit="1" customWidth="1"/>
    <col min="13071" max="13071" width="1.7109375" style="180" customWidth="1"/>
    <col min="13072" max="13072" width="14" style="180" bestFit="1" customWidth="1"/>
    <col min="13073" max="13073" width="1.7109375" style="180" customWidth="1"/>
    <col min="13074" max="13074" width="12.42578125" style="180" bestFit="1" customWidth="1"/>
    <col min="13075" max="13075" width="1.7109375" style="180" customWidth="1"/>
    <col min="13076" max="13312" width="9.140625" style="180"/>
    <col min="13313" max="13313" width="35.7109375" style="180" customWidth="1"/>
    <col min="13314" max="13314" width="12.7109375" style="180" customWidth="1"/>
    <col min="13315" max="13315" width="1.7109375" style="180" customWidth="1"/>
    <col min="13316" max="13316" width="12.7109375" style="180" customWidth="1"/>
    <col min="13317" max="13317" width="1.7109375" style="180" customWidth="1"/>
    <col min="13318" max="13318" width="15" style="180" bestFit="1" customWidth="1"/>
    <col min="13319" max="13319" width="1.7109375" style="180" customWidth="1"/>
    <col min="13320" max="13320" width="12.7109375" style="180" customWidth="1"/>
    <col min="13321" max="13321" width="1.7109375" style="180" customWidth="1"/>
    <col min="13322" max="13322" width="15" style="180" bestFit="1" customWidth="1"/>
    <col min="13323" max="13323" width="1.7109375" style="180" customWidth="1"/>
    <col min="13324" max="13324" width="15" style="180" bestFit="1" customWidth="1"/>
    <col min="13325" max="13325" width="1.7109375" style="180" customWidth="1"/>
    <col min="13326" max="13326" width="15" style="180" bestFit="1" customWidth="1"/>
    <col min="13327" max="13327" width="1.7109375" style="180" customWidth="1"/>
    <col min="13328" max="13328" width="14" style="180" bestFit="1" customWidth="1"/>
    <col min="13329" max="13329" width="1.7109375" style="180" customWidth="1"/>
    <col min="13330" max="13330" width="12.42578125" style="180" bestFit="1" customWidth="1"/>
    <col min="13331" max="13331" width="1.7109375" style="180" customWidth="1"/>
    <col min="13332" max="13568" width="9.140625" style="180"/>
    <col min="13569" max="13569" width="35.7109375" style="180" customWidth="1"/>
    <col min="13570" max="13570" width="12.7109375" style="180" customWidth="1"/>
    <col min="13571" max="13571" width="1.7109375" style="180" customWidth="1"/>
    <col min="13572" max="13572" width="12.7109375" style="180" customWidth="1"/>
    <col min="13573" max="13573" width="1.7109375" style="180" customWidth="1"/>
    <col min="13574" max="13574" width="15" style="180" bestFit="1" customWidth="1"/>
    <col min="13575" max="13575" width="1.7109375" style="180" customWidth="1"/>
    <col min="13576" max="13576" width="12.7109375" style="180" customWidth="1"/>
    <col min="13577" max="13577" width="1.7109375" style="180" customWidth="1"/>
    <col min="13578" max="13578" width="15" style="180" bestFit="1" customWidth="1"/>
    <col min="13579" max="13579" width="1.7109375" style="180" customWidth="1"/>
    <col min="13580" max="13580" width="15" style="180" bestFit="1" customWidth="1"/>
    <col min="13581" max="13581" width="1.7109375" style="180" customWidth="1"/>
    <col min="13582" max="13582" width="15" style="180" bestFit="1" customWidth="1"/>
    <col min="13583" max="13583" width="1.7109375" style="180" customWidth="1"/>
    <col min="13584" max="13584" width="14" style="180" bestFit="1" customWidth="1"/>
    <col min="13585" max="13585" width="1.7109375" style="180" customWidth="1"/>
    <col min="13586" max="13586" width="12.42578125" style="180" bestFit="1" customWidth="1"/>
    <col min="13587" max="13587" width="1.7109375" style="180" customWidth="1"/>
    <col min="13588" max="13824" width="9.140625" style="180"/>
    <col min="13825" max="13825" width="35.7109375" style="180" customWidth="1"/>
    <col min="13826" max="13826" width="12.7109375" style="180" customWidth="1"/>
    <col min="13827" max="13827" width="1.7109375" style="180" customWidth="1"/>
    <col min="13828" max="13828" width="12.7109375" style="180" customWidth="1"/>
    <col min="13829" max="13829" width="1.7109375" style="180" customWidth="1"/>
    <col min="13830" max="13830" width="15" style="180" bestFit="1" customWidth="1"/>
    <col min="13831" max="13831" width="1.7109375" style="180" customWidth="1"/>
    <col min="13832" max="13832" width="12.7109375" style="180" customWidth="1"/>
    <col min="13833" max="13833" width="1.7109375" style="180" customWidth="1"/>
    <col min="13834" max="13834" width="15" style="180" bestFit="1" customWidth="1"/>
    <col min="13835" max="13835" width="1.7109375" style="180" customWidth="1"/>
    <col min="13836" max="13836" width="15" style="180" bestFit="1" customWidth="1"/>
    <col min="13837" max="13837" width="1.7109375" style="180" customWidth="1"/>
    <col min="13838" max="13838" width="15" style="180" bestFit="1" customWidth="1"/>
    <col min="13839" max="13839" width="1.7109375" style="180" customWidth="1"/>
    <col min="13840" max="13840" width="14" style="180" bestFit="1" customWidth="1"/>
    <col min="13841" max="13841" width="1.7109375" style="180" customWidth="1"/>
    <col min="13842" max="13842" width="12.42578125" style="180" bestFit="1" customWidth="1"/>
    <col min="13843" max="13843" width="1.7109375" style="180" customWidth="1"/>
    <col min="13844" max="14080" width="9.140625" style="180"/>
    <col min="14081" max="14081" width="35.7109375" style="180" customWidth="1"/>
    <col min="14082" max="14082" width="12.7109375" style="180" customWidth="1"/>
    <col min="14083" max="14083" width="1.7109375" style="180" customWidth="1"/>
    <col min="14084" max="14084" width="12.7109375" style="180" customWidth="1"/>
    <col min="14085" max="14085" width="1.7109375" style="180" customWidth="1"/>
    <col min="14086" max="14086" width="15" style="180" bestFit="1" customWidth="1"/>
    <col min="14087" max="14087" width="1.7109375" style="180" customWidth="1"/>
    <col min="14088" max="14088" width="12.7109375" style="180" customWidth="1"/>
    <col min="14089" max="14089" width="1.7109375" style="180" customWidth="1"/>
    <col min="14090" max="14090" width="15" style="180" bestFit="1" customWidth="1"/>
    <col min="14091" max="14091" width="1.7109375" style="180" customWidth="1"/>
    <col min="14092" max="14092" width="15" style="180" bestFit="1" customWidth="1"/>
    <col min="14093" max="14093" width="1.7109375" style="180" customWidth="1"/>
    <col min="14094" max="14094" width="15" style="180" bestFit="1" customWidth="1"/>
    <col min="14095" max="14095" width="1.7109375" style="180" customWidth="1"/>
    <col min="14096" max="14096" width="14" style="180" bestFit="1" customWidth="1"/>
    <col min="14097" max="14097" width="1.7109375" style="180" customWidth="1"/>
    <col min="14098" max="14098" width="12.42578125" style="180" bestFit="1" customWidth="1"/>
    <col min="14099" max="14099" width="1.7109375" style="180" customWidth="1"/>
    <col min="14100" max="14336" width="9.140625" style="180"/>
    <col min="14337" max="14337" width="35.7109375" style="180" customWidth="1"/>
    <col min="14338" max="14338" width="12.7109375" style="180" customWidth="1"/>
    <col min="14339" max="14339" width="1.7109375" style="180" customWidth="1"/>
    <col min="14340" max="14340" width="12.7109375" style="180" customWidth="1"/>
    <col min="14341" max="14341" width="1.7109375" style="180" customWidth="1"/>
    <col min="14342" max="14342" width="15" style="180" bestFit="1" customWidth="1"/>
    <col min="14343" max="14343" width="1.7109375" style="180" customWidth="1"/>
    <col min="14344" max="14344" width="12.7109375" style="180" customWidth="1"/>
    <col min="14345" max="14345" width="1.7109375" style="180" customWidth="1"/>
    <col min="14346" max="14346" width="15" style="180" bestFit="1" customWidth="1"/>
    <col min="14347" max="14347" width="1.7109375" style="180" customWidth="1"/>
    <col min="14348" max="14348" width="15" style="180" bestFit="1" customWidth="1"/>
    <col min="14349" max="14349" width="1.7109375" style="180" customWidth="1"/>
    <col min="14350" max="14350" width="15" style="180" bestFit="1" customWidth="1"/>
    <col min="14351" max="14351" width="1.7109375" style="180" customWidth="1"/>
    <col min="14352" max="14352" width="14" style="180" bestFit="1" customWidth="1"/>
    <col min="14353" max="14353" width="1.7109375" style="180" customWidth="1"/>
    <col min="14354" max="14354" width="12.42578125" style="180" bestFit="1" customWidth="1"/>
    <col min="14355" max="14355" width="1.7109375" style="180" customWidth="1"/>
    <col min="14356" max="14592" width="9.140625" style="180"/>
    <col min="14593" max="14593" width="35.7109375" style="180" customWidth="1"/>
    <col min="14594" max="14594" width="12.7109375" style="180" customWidth="1"/>
    <col min="14595" max="14595" width="1.7109375" style="180" customWidth="1"/>
    <col min="14596" max="14596" width="12.7109375" style="180" customWidth="1"/>
    <col min="14597" max="14597" width="1.7109375" style="180" customWidth="1"/>
    <col min="14598" max="14598" width="15" style="180" bestFit="1" customWidth="1"/>
    <col min="14599" max="14599" width="1.7109375" style="180" customWidth="1"/>
    <col min="14600" max="14600" width="12.7109375" style="180" customWidth="1"/>
    <col min="14601" max="14601" width="1.7109375" style="180" customWidth="1"/>
    <col min="14602" max="14602" width="15" style="180" bestFit="1" customWidth="1"/>
    <col min="14603" max="14603" width="1.7109375" style="180" customWidth="1"/>
    <col min="14604" max="14604" width="15" style="180" bestFit="1" customWidth="1"/>
    <col min="14605" max="14605" width="1.7109375" style="180" customWidth="1"/>
    <col min="14606" max="14606" width="15" style="180" bestFit="1" customWidth="1"/>
    <col min="14607" max="14607" width="1.7109375" style="180" customWidth="1"/>
    <col min="14608" max="14608" width="14" style="180" bestFit="1" customWidth="1"/>
    <col min="14609" max="14609" width="1.7109375" style="180" customWidth="1"/>
    <col min="14610" max="14610" width="12.42578125" style="180" bestFit="1" customWidth="1"/>
    <col min="14611" max="14611" width="1.7109375" style="180" customWidth="1"/>
    <col min="14612" max="14848" width="9.140625" style="180"/>
    <col min="14849" max="14849" width="35.7109375" style="180" customWidth="1"/>
    <col min="14850" max="14850" width="12.7109375" style="180" customWidth="1"/>
    <col min="14851" max="14851" width="1.7109375" style="180" customWidth="1"/>
    <col min="14852" max="14852" width="12.7109375" style="180" customWidth="1"/>
    <col min="14853" max="14853" width="1.7109375" style="180" customWidth="1"/>
    <col min="14854" max="14854" width="15" style="180" bestFit="1" customWidth="1"/>
    <col min="14855" max="14855" width="1.7109375" style="180" customWidth="1"/>
    <col min="14856" max="14856" width="12.7109375" style="180" customWidth="1"/>
    <col min="14857" max="14857" width="1.7109375" style="180" customWidth="1"/>
    <col min="14858" max="14858" width="15" style="180" bestFit="1" customWidth="1"/>
    <col min="14859" max="14859" width="1.7109375" style="180" customWidth="1"/>
    <col min="14860" max="14860" width="15" style="180" bestFit="1" customWidth="1"/>
    <col min="14861" max="14861" width="1.7109375" style="180" customWidth="1"/>
    <col min="14862" max="14862" width="15" style="180" bestFit="1" customWidth="1"/>
    <col min="14863" max="14863" width="1.7109375" style="180" customWidth="1"/>
    <col min="14864" max="14864" width="14" style="180" bestFit="1" customWidth="1"/>
    <col min="14865" max="14865" width="1.7109375" style="180" customWidth="1"/>
    <col min="14866" max="14866" width="12.42578125" style="180" bestFit="1" customWidth="1"/>
    <col min="14867" max="14867" width="1.7109375" style="180" customWidth="1"/>
    <col min="14868" max="15104" width="9.140625" style="180"/>
    <col min="15105" max="15105" width="35.7109375" style="180" customWidth="1"/>
    <col min="15106" max="15106" width="12.7109375" style="180" customWidth="1"/>
    <col min="15107" max="15107" width="1.7109375" style="180" customWidth="1"/>
    <col min="15108" max="15108" width="12.7109375" style="180" customWidth="1"/>
    <col min="15109" max="15109" width="1.7109375" style="180" customWidth="1"/>
    <col min="15110" max="15110" width="15" style="180" bestFit="1" customWidth="1"/>
    <col min="15111" max="15111" width="1.7109375" style="180" customWidth="1"/>
    <col min="15112" max="15112" width="12.7109375" style="180" customWidth="1"/>
    <col min="15113" max="15113" width="1.7109375" style="180" customWidth="1"/>
    <col min="15114" max="15114" width="15" style="180" bestFit="1" customWidth="1"/>
    <col min="15115" max="15115" width="1.7109375" style="180" customWidth="1"/>
    <col min="15116" max="15116" width="15" style="180" bestFit="1" customWidth="1"/>
    <col min="15117" max="15117" width="1.7109375" style="180" customWidth="1"/>
    <col min="15118" max="15118" width="15" style="180" bestFit="1" customWidth="1"/>
    <col min="15119" max="15119" width="1.7109375" style="180" customWidth="1"/>
    <col min="15120" max="15120" width="14" style="180" bestFit="1" customWidth="1"/>
    <col min="15121" max="15121" width="1.7109375" style="180" customWidth="1"/>
    <col min="15122" max="15122" width="12.42578125" style="180" bestFit="1" customWidth="1"/>
    <col min="15123" max="15123" width="1.7109375" style="180" customWidth="1"/>
    <col min="15124" max="15360" width="9.140625" style="180"/>
    <col min="15361" max="15361" width="35.7109375" style="180" customWidth="1"/>
    <col min="15362" max="15362" width="12.7109375" style="180" customWidth="1"/>
    <col min="15363" max="15363" width="1.7109375" style="180" customWidth="1"/>
    <col min="15364" max="15364" width="12.7109375" style="180" customWidth="1"/>
    <col min="15365" max="15365" width="1.7109375" style="180" customWidth="1"/>
    <col min="15366" max="15366" width="15" style="180" bestFit="1" customWidth="1"/>
    <col min="15367" max="15367" width="1.7109375" style="180" customWidth="1"/>
    <col min="15368" max="15368" width="12.7109375" style="180" customWidth="1"/>
    <col min="15369" max="15369" width="1.7109375" style="180" customWidth="1"/>
    <col min="15370" max="15370" width="15" style="180" bestFit="1" customWidth="1"/>
    <col min="15371" max="15371" width="1.7109375" style="180" customWidth="1"/>
    <col min="15372" max="15372" width="15" style="180" bestFit="1" customWidth="1"/>
    <col min="15373" max="15373" width="1.7109375" style="180" customWidth="1"/>
    <col min="15374" max="15374" width="15" style="180" bestFit="1" customWidth="1"/>
    <col min="15375" max="15375" width="1.7109375" style="180" customWidth="1"/>
    <col min="15376" max="15376" width="14" style="180" bestFit="1" customWidth="1"/>
    <col min="15377" max="15377" width="1.7109375" style="180" customWidth="1"/>
    <col min="15378" max="15378" width="12.42578125" style="180" bestFit="1" customWidth="1"/>
    <col min="15379" max="15379" width="1.7109375" style="180" customWidth="1"/>
    <col min="15380" max="15616" width="9.140625" style="180"/>
    <col min="15617" max="15617" width="35.7109375" style="180" customWidth="1"/>
    <col min="15618" max="15618" width="12.7109375" style="180" customWidth="1"/>
    <col min="15619" max="15619" width="1.7109375" style="180" customWidth="1"/>
    <col min="15620" max="15620" width="12.7109375" style="180" customWidth="1"/>
    <col min="15621" max="15621" width="1.7109375" style="180" customWidth="1"/>
    <col min="15622" max="15622" width="15" style="180" bestFit="1" customWidth="1"/>
    <col min="15623" max="15623" width="1.7109375" style="180" customWidth="1"/>
    <col min="15624" max="15624" width="12.7109375" style="180" customWidth="1"/>
    <col min="15625" max="15625" width="1.7109375" style="180" customWidth="1"/>
    <col min="15626" max="15626" width="15" style="180" bestFit="1" customWidth="1"/>
    <col min="15627" max="15627" width="1.7109375" style="180" customWidth="1"/>
    <col min="15628" max="15628" width="15" style="180" bestFit="1" customWidth="1"/>
    <col min="15629" max="15629" width="1.7109375" style="180" customWidth="1"/>
    <col min="15630" max="15630" width="15" style="180" bestFit="1" customWidth="1"/>
    <col min="15631" max="15631" width="1.7109375" style="180" customWidth="1"/>
    <col min="15632" max="15632" width="14" style="180" bestFit="1" customWidth="1"/>
    <col min="15633" max="15633" width="1.7109375" style="180" customWidth="1"/>
    <col min="15634" max="15634" width="12.42578125" style="180" bestFit="1" customWidth="1"/>
    <col min="15635" max="15635" width="1.7109375" style="180" customWidth="1"/>
    <col min="15636" max="15872" width="9.140625" style="180"/>
    <col min="15873" max="15873" width="35.7109375" style="180" customWidth="1"/>
    <col min="15874" max="15874" width="12.7109375" style="180" customWidth="1"/>
    <col min="15875" max="15875" width="1.7109375" style="180" customWidth="1"/>
    <col min="15876" max="15876" width="12.7109375" style="180" customWidth="1"/>
    <col min="15877" max="15877" width="1.7109375" style="180" customWidth="1"/>
    <col min="15878" max="15878" width="15" style="180" bestFit="1" customWidth="1"/>
    <col min="15879" max="15879" width="1.7109375" style="180" customWidth="1"/>
    <col min="15880" max="15880" width="12.7109375" style="180" customWidth="1"/>
    <col min="15881" max="15881" width="1.7109375" style="180" customWidth="1"/>
    <col min="15882" max="15882" width="15" style="180" bestFit="1" customWidth="1"/>
    <col min="15883" max="15883" width="1.7109375" style="180" customWidth="1"/>
    <col min="15884" max="15884" width="15" style="180" bestFit="1" customWidth="1"/>
    <col min="15885" max="15885" width="1.7109375" style="180" customWidth="1"/>
    <col min="15886" max="15886" width="15" style="180" bestFit="1" customWidth="1"/>
    <col min="15887" max="15887" width="1.7109375" style="180" customWidth="1"/>
    <col min="15888" max="15888" width="14" style="180" bestFit="1" customWidth="1"/>
    <col min="15889" max="15889" width="1.7109375" style="180" customWidth="1"/>
    <col min="15890" max="15890" width="12.42578125" style="180" bestFit="1" customWidth="1"/>
    <col min="15891" max="15891" width="1.7109375" style="180" customWidth="1"/>
    <col min="15892" max="16128" width="9.140625" style="180"/>
    <col min="16129" max="16129" width="35.7109375" style="180" customWidth="1"/>
    <col min="16130" max="16130" width="12.7109375" style="180" customWidth="1"/>
    <col min="16131" max="16131" width="1.7109375" style="180" customWidth="1"/>
    <col min="16132" max="16132" width="12.7109375" style="180" customWidth="1"/>
    <col min="16133" max="16133" width="1.7109375" style="180" customWidth="1"/>
    <col min="16134" max="16134" width="15" style="180" bestFit="1" customWidth="1"/>
    <col min="16135" max="16135" width="1.7109375" style="180" customWidth="1"/>
    <col min="16136" max="16136" width="12.7109375" style="180" customWidth="1"/>
    <col min="16137" max="16137" width="1.7109375" style="180" customWidth="1"/>
    <col min="16138" max="16138" width="15" style="180" bestFit="1" customWidth="1"/>
    <col min="16139" max="16139" width="1.7109375" style="180" customWidth="1"/>
    <col min="16140" max="16140" width="15" style="180" bestFit="1" customWidth="1"/>
    <col min="16141" max="16141" width="1.7109375" style="180" customWidth="1"/>
    <col min="16142" max="16142" width="15" style="180" bestFit="1" customWidth="1"/>
    <col min="16143" max="16143" width="1.7109375" style="180" customWidth="1"/>
    <col min="16144" max="16144" width="14" style="180" bestFit="1" customWidth="1"/>
    <col min="16145" max="16145" width="1.7109375" style="180" customWidth="1"/>
    <col min="16146" max="16146" width="12.42578125" style="180" bestFit="1" customWidth="1"/>
    <col min="16147" max="16147" width="1.7109375" style="180" customWidth="1"/>
    <col min="16148" max="16384" width="9.140625" style="180"/>
  </cols>
  <sheetData>
    <row r="1" spans="1:19" ht="1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9">
      <c r="A2" s="432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9">
      <c r="A3" s="433" t="s">
        <v>235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</row>
    <row r="4" spans="1:19">
      <c r="A4" s="432" t="s">
        <v>174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</row>
    <row r="5" spans="1:19" ht="15.75">
      <c r="A5" s="434" t="s">
        <v>230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</row>
    <row r="6" spans="1:19">
      <c r="P6" s="212" t="s">
        <v>225</v>
      </c>
    </row>
    <row r="9" spans="1:19" ht="13.5" thickBot="1">
      <c r="B9" s="185" t="s">
        <v>49</v>
      </c>
      <c r="C9" s="185"/>
      <c r="D9" s="185" t="s">
        <v>52</v>
      </c>
      <c r="E9" s="185"/>
      <c r="F9" s="185" t="s">
        <v>51</v>
      </c>
      <c r="G9" s="185"/>
      <c r="H9" s="186" t="s">
        <v>52</v>
      </c>
      <c r="J9" s="430" t="s">
        <v>226</v>
      </c>
      <c r="K9" s="430"/>
      <c r="L9" s="430"/>
      <c r="M9" s="430"/>
      <c r="N9" s="430"/>
      <c r="O9" s="430"/>
      <c r="P9" s="430"/>
      <c r="Q9" s="430"/>
      <c r="R9" s="430"/>
    </row>
    <row r="10" spans="1:19">
      <c r="B10" s="187">
        <v>2013</v>
      </c>
      <c r="C10" s="188"/>
      <c r="D10" s="187">
        <v>2014</v>
      </c>
      <c r="E10" s="188"/>
      <c r="F10" s="187">
        <v>2014</v>
      </c>
      <c r="G10" s="188"/>
      <c r="H10" s="189">
        <v>2015</v>
      </c>
      <c r="J10" s="190">
        <v>2016</v>
      </c>
      <c r="K10" s="185"/>
      <c r="L10" s="190">
        <v>2017</v>
      </c>
      <c r="M10" s="185"/>
      <c r="N10" s="190">
        <v>2018</v>
      </c>
      <c r="O10" s="185"/>
      <c r="P10" s="190">
        <v>2019</v>
      </c>
      <c r="Q10" s="185"/>
      <c r="R10" s="190">
        <v>2020</v>
      </c>
    </row>
    <row r="11" spans="1:19">
      <c r="B11" s="191"/>
      <c r="C11" s="191"/>
      <c r="D11" s="191"/>
      <c r="E11" s="191"/>
      <c r="F11" s="191"/>
      <c r="G11" s="191"/>
      <c r="H11" s="192"/>
      <c r="J11" s="211"/>
      <c r="K11" s="211"/>
      <c r="L11" s="211"/>
      <c r="M11" s="211"/>
      <c r="N11" s="211"/>
      <c r="O11" s="211"/>
      <c r="P11" s="211"/>
      <c r="Q11" s="211"/>
      <c r="R11" s="211"/>
    </row>
    <row r="12" spans="1:19">
      <c r="B12" s="191"/>
      <c r="C12" s="191"/>
      <c r="D12" s="191"/>
      <c r="E12" s="191"/>
      <c r="F12" s="191"/>
      <c r="G12" s="191"/>
      <c r="H12" s="192"/>
    </row>
    <row r="13" spans="1:19">
      <c r="B13" s="191"/>
      <c r="C13" s="191"/>
      <c r="D13" s="191"/>
      <c r="E13" s="191"/>
      <c r="F13" s="191"/>
      <c r="G13" s="191"/>
      <c r="H13" s="192"/>
    </row>
    <row r="14" spans="1:19">
      <c r="A14" s="193" t="s">
        <v>176</v>
      </c>
      <c r="B14" s="194">
        <v>0</v>
      </c>
      <c r="C14" s="194"/>
      <c r="D14" s="194">
        <v>0</v>
      </c>
      <c r="E14" s="194"/>
      <c r="F14" s="194">
        <f>+B46</f>
        <v>0</v>
      </c>
      <c r="G14" s="194"/>
      <c r="H14" s="196">
        <f>+F46</f>
        <v>0</v>
      </c>
      <c r="J14" s="194">
        <f>+H46</f>
        <v>99549196</v>
      </c>
      <c r="K14" s="194"/>
      <c r="L14" s="194">
        <f>+J46</f>
        <v>94494196</v>
      </c>
      <c r="M14" s="194"/>
      <c r="N14" s="194">
        <f>+L46</f>
        <v>80740196</v>
      </c>
      <c r="O14" s="194"/>
      <c r="P14" s="194">
        <f>+N46</f>
        <v>0</v>
      </c>
      <c r="Q14" s="194"/>
      <c r="R14" s="194">
        <f>+P46</f>
        <v>0</v>
      </c>
    </row>
    <row r="15" spans="1:19">
      <c r="H15" s="197"/>
    </row>
    <row r="16" spans="1:19">
      <c r="A16" s="193" t="s">
        <v>177</v>
      </c>
      <c r="H16" s="197"/>
    </row>
    <row r="17" spans="1:18">
      <c r="A17" s="180" t="s">
        <v>178</v>
      </c>
      <c r="B17" s="198">
        <v>0</v>
      </c>
      <c r="C17" s="198"/>
      <c r="D17" s="198">
        <v>0</v>
      </c>
      <c r="E17" s="198"/>
      <c r="F17" s="198">
        <v>0</v>
      </c>
      <c r="G17" s="198"/>
      <c r="H17" s="199">
        <v>0</v>
      </c>
      <c r="J17" s="198">
        <v>0</v>
      </c>
      <c r="K17" s="198"/>
      <c r="L17" s="198">
        <v>0</v>
      </c>
      <c r="M17" s="198"/>
      <c r="N17" s="198">
        <v>0</v>
      </c>
      <c r="O17" s="198"/>
      <c r="P17" s="198">
        <v>0</v>
      </c>
      <c r="R17" s="198">
        <v>0</v>
      </c>
    </row>
    <row r="18" spans="1:18">
      <c r="A18" s="202" t="s">
        <v>200</v>
      </c>
      <c r="B18" s="198">
        <v>0</v>
      </c>
      <c r="C18" s="198"/>
      <c r="D18" s="198">
        <v>0</v>
      </c>
      <c r="E18" s="198"/>
      <c r="F18" s="198">
        <v>0</v>
      </c>
      <c r="G18" s="198"/>
      <c r="H18" s="199">
        <v>0</v>
      </c>
      <c r="J18" s="198">
        <v>0</v>
      </c>
      <c r="K18" s="198"/>
      <c r="L18" s="198">
        <v>0</v>
      </c>
      <c r="M18" s="198"/>
      <c r="N18" s="198">
        <v>0</v>
      </c>
      <c r="O18" s="198"/>
      <c r="P18" s="198">
        <v>0</v>
      </c>
      <c r="R18" s="198">
        <v>0</v>
      </c>
    </row>
    <row r="19" spans="1:18">
      <c r="B19" s="200"/>
      <c r="C19" s="198"/>
      <c r="D19" s="200"/>
      <c r="E19" s="198"/>
      <c r="F19" s="200"/>
      <c r="G19" s="198"/>
      <c r="H19" s="201"/>
      <c r="J19" s="200"/>
      <c r="K19" s="198"/>
      <c r="L19" s="200"/>
      <c r="M19" s="198"/>
      <c r="N19" s="200"/>
      <c r="O19" s="198"/>
      <c r="P19" s="200"/>
      <c r="R19" s="200"/>
    </row>
    <row r="20" spans="1:18">
      <c r="A20" s="180" t="s">
        <v>179</v>
      </c>
      <c r="B20" s="198">
        <f>SUM(B17:B19)</f>
        <v>0</v>
      </c>
      <c r="C20" s="198"/>
      <c r="D20" s="198">
        <f>SUM(D17:D19)</f>
        <v>0</v>
      </c>
      <c r="E20" s="198"/>
      <c r="F20" s="198">
        <f>SUM(F17:F19)</f>
        <v>0</v>
      </c>
      <c r="G20" s="198"/>
      <c r="H20" s="199">
        <f>SUM(H17:H19)</f>
        <v>0</v>
      </c>
      <c r="J20" s="198">
        <f>SUM(J17:J19)</f>
        <v>0</v>
      </c>
      <c r="K20" s="198"/>
      <c r="L20" s="198">
        <f>SUM(L17:L19)</f>
        <v>0</v>
      </c>
      <c r="M20" s="198"/>
      <c r="N20" s="198">
        <f>SUM(N17:N19)</f>
        <v>0</v>
      </c>
      <c r="O20" s="198"/>
      <c r="P20" s="198">
        <f>SUM(P17:P19)</f>
        <v>0</v>
      </c>
      <c r="R20" s="198">
        <f>SUM(R17:R19)</f>
        <v>0</v>
      </c>
    </row>
    <row r="21" spans="1:18">
      <c r="H21" s="197"/>
    </row>
    <row r="22" spans="1:18">
      <c r="A22" s="193" t="s">
        <v>180</v>
      </c>
      <c r="H22" s="197"/>
    </row>
    <row r="23" spans="1:18">
      <c r="A23" s="193"/>
      <c r="H23" s="197"/>
    </row>
    <row r="24" spans="1:18">
      <c r="A24" s="215" t="s">
        <v>72</v>
      </c>
      <c r="B24" s="198"/>
      <c r="C24" s="198"/>
      <c r="D24" s="198"/>
      <c r="E24" s="198"/>
      <c r="F24" s="198"/>
      <c r="G24" s="198"/>
      <c r="H24" s="199"/>
      <c r="J24" s="198"/>
      <c r="K24" s="198"/>
      <c r="L24" s="198"/>
      <c r="M24" s="198"/>
      <c r="N24" s="198"/>
      <c r="O24" s="198"/>
      <c r="P24" s="198"/>
      <c r="R24" s="198"/>
    </row>
    <row r="25" spans="1:18">
      <c r="A25" s="202" t="s">
        <v>201</v>
      </c>
      <c r="B25" s="198"/>
      <c r="C25" s="198"/>
      <c r="D25" s="198"/>
      <c r="E25" s="198"/>
      <c r="F25" s="198"/>
      <c r="G25" s="198"/>
      <c r="H25" s="199"/>
      <c r="J25" s="204">
        <v>0</v>
      </c>
      <c r="K25" s="204"/>
      <c r="L25" s="204">
        <v>0</v>
      </c>
      <c r="M25" s="204"/>
      <c r="N25" s="204">
        <v>0</v>
      </c>
      <c r="O25" s="198"/>
      <c r="P25" s="198">
        <v>0</v>
      </c>
      <c r="R25" s="198">
        <v>0</v>
      </c>
    </row>
    <row r="26" spans="1:18">
      <c r="A26" s="202" t="s">
        <v>202</v>
      </c>
      <c r="B26" s="198">
        <v>0</v>
      </c>
      <c r="C26" s="198"/>
      <c r="D26" s="198">
        <v>0</v>
      </c>
      <c r="E26" s="198"/>
      <c r="F26" s="198">
        <v>0</v>
      </c>
      <c r="G26" s="198"/>
      <c r="H26" s="199">
        <v>0</v>
      </c>
      <c r="I26" s="198"/>
      <c r="J26" s="204">
        <v>0</v>
      </c>
      <c r="K26" s="204"/>
      <c r="L26" s="204">
        <v>0</v>
      </c>
      <c r="M26" s="204"/>
      <c r="N26" s="204">
        <v>0</v>
      </c>
      <c r="O26" s="198"/>
      <c r="P26" s="198">
        <v>0</v>
      </c>
      <c r="R26" s="198">
        <v>0</v>
      </c>
    </row>
    <row r="27" spans="1:18">
      <c r="A27" s="202" t="s">
        <v>203</v>
      </c>
      <c r="B27" s="198">
        <v>0</v>
      </c>
      <c r="C27" s="198"/>
      <c r="D27" s="198">
        <v>0</v>
      </c>
      <c r="E27" s="198"/>
      <c r="F27" s="198">
        <v>0</v>
      </c>
      <c r="G27" s="198"/>
      <c r="H27" s="199">
        <v>0</v>
      </c>
      <c r="I27" s="198"/>
      <c r="J27" s="204">
        <v>0</v>
      </c>
      <c r="K27" s="204"/>
      <c r="L27" s="204">
        <v>0</v>
      </c>
      <c r="M27" s="204"/>
      <c r="N27" s="204">
        <v>0</v>
      </c>
      <c r="O27" s="198"/>
      <c r="P27" s="198">
        <v>0</v>
      </c>
      <c r="R27" s="198">
        <v>0</v>
      </c>
    </row>
    <row r="28" spans="1:18">
      <c r="A28" s="202" t="s">
        <v>204</v>
      </c>
      <c r="B28" s="200">
        <v>0</v>
      </c>
      <c r="C28" s="198"/>
      <c r="D28" s="200">
        <v>0</v>
      </c>
      <c r="E28" s="198"/>
      <c r="F28" s="200">
        <v>0</v>
      </c>
      <c r="G28" s="198"/>
      <c r="H28" s="201">
        <v>0</v>
      </c>
      <c r="I28" s="198"/>
      <c r="J28" s="206">
        <v>0</v>
      </c>
      <c r="K28" s="204"/>
      <c r="L28" s="206">
        <v>0</v>
      </c>
      <c r="M28" s="204"/>
      <c r="N28" s="206">
        <v>0</v>
      </c>
      <c r="O28" s="198"/>
      <c r="P28" s="200">
        <v>0</v>
      </c>
      <c r="R28" s="200">
        <v>0</v>
      </c>
    </row>
    <row r="29" spans="1:18">
      <c r="A29" s="202" t="s">
        <v>205</v>
      </c>
      <c r="B29" s="198">
        <f>SUM(B26:B28)</f>
        <v>0</v>
      </c>
      <c r="C29" s="198"/>
      <c r="D29" s="198">
        <f>SUM(D26:D28)</f>
        <v>0</v>
      </c>
      <c r="E29" s="198"/>
      <c r="F29" s="198">
        <f>SUM(F26:F28)</f>
        <v>0</v>
      </c>
      <c r="G29" s="198"/>
      <c r="H29" s="199">
        <v>45704000</v>
      </c>
      <c r="J29" s="198">
        <v>5055000</v>
      </c>
      <c r="K29" s="198"/>
      <c r="L29" s="198">
        <v>13754000</v>
      </c>
      <c r="M29" s="198"/>
      <c r="N29" s="198">
        <v>80740196</v>
      </c>
      <c r="O29" s="198"/>
      <c r="P29" s="198">
        <f>SUM(P25:P28)</f>
        <v>0</v>
      </c>
      <c r="R29" s="198">
        <f>SUM(R25:R28)</f>
        <v>0</v>
      </c>
    </row>
    <row r="30" spans="1:18">
      <c r="A30" s="202"/>
      <c r="B30" s="198"/>
      <c r="C30" s="198"/>
      <c r="D30" s="198"/>
      <c r="E30" s="198"/>
      <c r="F30" s="198"/>
      <c r="G30" s="198"/>
      <c r="H30" s="199"/>
      <c r="J30" s="198"/>
      <c r="K30" s="198"/>
      <c r="L30" s="198"/>
      <c r="M30" s="198"/>
      <c r="N30" s="198"/>
      <c r="O30" s="198"/>
      <c r="P30" s="198"/>
      <c r="R30" s="198"/>
    </row>
    <row r="31" spans="1:18">
      <c r="A31" s="215" t="s">
        <v>73</v>
      </c>
      <c r="B31" s="198"/>
      <c r="C31" s="198"/>
      <c r="D31" s="198"/>
      <c r="E31" s="198"/>
      <c r="F31" s="198"/>
      <c r="G31" s="198"/>
      <c r="H31" s="199"/>
      <c r="J31" s="198"/>
      <c r="K31" s="198"/>
      <c r="L31" s="198"/>
      <c r="M31" s="198"/>
      <c r="N31" s="198"/>
      <c r="O31" s="198"/>
      <c r="P31" s="198"/>
      <c r="R31" s="198"/>
    </row>
    <row r="32" spans="1:18">
      <c r="A32" s="202" t="s">
        <v>201</v>
      </c>
      <c r="B32" s="198"/>
      <c r="C32" s="198"/>
      <c r="D32" s="198"/>
      <c r="E32" s="198"/>
      <c r="F32" s="198"/>
      <c r="G32" s="198"/>
      <c r="H32" s="199"/>
      <c r="J32" s="198">
        <v>0</v>
      </c>
      <c r="K32" s="198"/>
      <c r="L32" s="198">
        <v>0</v>
      </c>
      <c r="M32" s="198"/>
      <c r="N32" s="198">
        <v>0</v>
      </c>
      <c r="O32" s="198"/>
      <c r="P32" s="198">
        <v>0</v>
      </c>
      <c r="R32" s="198">
        <v>0</v>
      </c>
    </row>
    <row r="33" spans="1:18">
      <c r="A33" s="202" t="s">
        <v>202</v>
      </c>
      <c r="B33" s="198">
        <v>0</v>
      </c>
      <c r="C33" s="198"/>
      <c r="D33" s="198">
        <v>0</v>
      </c>
      <c r="E33" s="198"/>
      <c r="F33" s="198">
        <v>0</v>
      </c>
      <c r="G33" s="198"/>
      <c r="H33" s="199">
        <v>0</v>
      </c>
      <c r="I33" s="198"/>
      <c r="J33" s="198">
        <v>0</v>
      </c>
      <c r="K33" s="198"/>
      <c r="L33" s="198">
        <v>0</v>
      </c>
      <c r="M33" s="198"/>
      <c r="N33" s="198">
        <v>0</v>
      </c>
      <c r="O33" s="198"/>
      <c r="P33" s="198">
        <v>0</v>
      </c>
      <c r="R33" s="198">
        <v>0</v>
      </c>
    </row>
    <row r="34" spans="1:18">
      <c r="A34" s="202" t="s">
        <v>203</v>
      </c>
      <c r="B34" s="198">
        <v>0</v>
      </c>
      <c r="C34" s="198"/>
      <c r="D34" s="198">
        <v>0</v>
      </c>
      <c r="E34" s="198"/>
      <c r="F34" s="198">
        <v>0</v>
      </c>
      <c r="G34" s="198"/>
      <c r="H34" s="199">
        <v>0</v>
      </c>
      <c r="I34" s="198"/>
      <c r="J34" s="198">
        <v>0</v>
      </c>
      <c r="K34" s="198"/>
      <c r="L34" s="198">
        <v>0</v>
      </c>
      <c r="M34" s="198"/>
      <c r="N34" s="198">
        <v>0</v>
      </c>
      <c r="O34" s="198"/>
      <c r="P34" s="198">
        <v>0</v>
      </c>
      <c r="R34" s="198">
        <v>0</v>
      </c>
    </row>
    <row r="35" spans="1:18">
      <c r="A35" s="202" t="s">
        <v>204</v>
      </c>
      <c r="B35" s="200">
        <v>0</v>
      </c>
      <c r="C35" s="198"/>
      <c r="D35" s="200">
        <v>0</v>
      </c>
      <c r="E35" s="198"/>
      <c r="F35" s="200">
        <v>0</v>
      </c>
      <c r="G35" s="198"/>
      <c r="H35" s="201">
        <v>0</v>
      </c>
      <c r="I35" s="198"/>
      <c r="J35" s="200">
        <v>0</v>
      </c>
      <c r="K35" s="198"/>
      <c r="L35" s="200">
        <v>0</v>
      </c>
      <c r="M35" s="198"/>
      <c r="N35" s="200">
        <v>0</v>
      </c>
      <c r="O35" s="198"/>
      <c r="P35" s="200">
        <v>0</v>
      </c>
      <c r="R35" s="200">
        <v>0</v>
      </c>
    </row>
    <row r="36" spans="1:18">
      <c r="A36" s="202" t="s">
        <v>206</v>
      </c>
      <c r="B36" s="200">
        <f>SUM(B33:B35)</f>
        <v>0</v>
      </c>
      <c r="C36" s="198"/>
      <c r="D36" s="200">
        <f>SUM(D33:D35)</f>
        <v>0</v>
      </c>
      <c r="E36" s="198"/>
      <c r="F36" s="200">
        <f>SUM(F33:F35)</f>
        <v>0</v>
      </c>
      <c r="G36" s="198"/>
      <c r="H36" s="201">
        <f>SUM(H33:H35)</f>
        <v>0</v>
      </c>
      <c r="J36" s="200">
        <f>SUM(J32:J35)</f>
        <v>0</v>
      </c>
      <c r="K36" s="198"/>
      <c r="L36" s="200">
        <f>SUM(L32:L35)</f>
        <v>0</v>
      </c>
      <c r="M36" s="198"/>
      <c r="N36" s="200">
        <f>SUM(N32:N35)</f>
        <v>0</v>
      </c>
      <c r="O36" s="198"/>
      <c r="P36" s="200">
        <f>SUM(P32:P35)</f>
        <v>0</v>
      </c>
      <c r="R36" s="200">
        <f>SUM(R32:R35)</f>
        <v>0</v>
      </c>
    </row>
    <row r="37" spans="1:18">
      <c r="H37" s="197"/>
    </row>
    <row r="38" spans="1:18">
      <c r="A38" s="180" t="s">
        <v>171</v>
      </c>
      <c r="B38" s="200">
        <f>+B29+B36</f>
        <v>0</v>
      </c>
      <c r="C38" s="198"/>
      <c r="D38" s="200">
        <f>+D29+D36</f>
        <v>0</v>
      </c>
      <c r="E38" s="198"/>
      <c r="F38" s="200">
        <f>+F29+F36</f>
        <v>0</v>
      </c>
      <c r="G38" s="198"/>
      <c r="H38" s="201">
        <f>+H29+H36</f>
        <v>45704000</v>
      </c>
      <c r="I38" s="207"/>
      <c r="J38" s="206">
        <f>+J29+J36</f>
        <v>5055000</v>
      </c>
      <c r="K38" s="204"/>
      <c r="L38" s="206">
        <f>+L29+L36</f>
        <v>13754000</v>
      </c>
      <c r="M38" s="204"/>
      <c r="N38" s="206">
        <f>+N29+N36</f>
        <v>80740196</v>
      </c>
      <c r="O38" s="204"/>
      <c r="P38" s="206">
        <f>+P29+P36</f>
        <v>0</v>
      </c>
      <c r="Q38" s="207"/>
      <c r="R38" s="206">
        <f>+R29+R36</f>
        <v>0</v>
      </c>
    </row>
    <row r="39" spans="1:18">
      <c r="B39" s="198"/>
      <c r="C39" s="198"/>
      <c r="D39" s="198"/>
      <c r="E39" s="198"/>
      <c r="F39" s="198"/>
      <c r="G39" s="198"/>
      <c r="H39" s="199"/>
      <c r="J39" s="198"/>
      <c r="K39" s="198"/>
      <c r="L39" s="198"/>
      <c r="M39" s="198"/>
      <c r="N39" s="198"/>
      <c r="O39" s="198"/>
      <c r="P39" s="198"/>
      <c r="R39" s="198"/>
    </row>
    <row r="40" spans="1:18">
      <c r="B40" s="198"/>
      <c r="C40" s="198"/>
      <c r="D40" s="198"/>
      <c r="E40" s="198"/>
      <c r="F40" s="198"/>
      <c r="G40" s="198"/>
      <c r="H40" s="199"/>
      <c r="J40" s="198"/>
      <c r="K40" s="198"/>
      <c r="L40" s="198"/>
      <c r="M40" s="198"/>
      <c r="N40" s="198"/>
      <c r="O40" s="198"/>
      <c r="P40" s="198"/>
      <c r="R40" s="198"/>
    </row>
    <row r="41" spans="1:18">
      <c r="A41" s="193" t="s">
        <v>78</v>
      </c>
      <c r="B41" s="198"/>
      <c r="C41" s="198"/>
      <c r="D41" s="198"/>
      <c r="E41" s="198"/>
      <c r="F41" s="198"/>
      <c r="G41" s="198"/>
      <c r="H41" s="199"/>
      <c r="J41" s="198"/>
      <c r="K41" s="198"/>
      <c r="L41" s="198"/>
      <c r="M41" s="198"/>
      <c r="N41" s="198"/>
      <c r="O41" s="198"/>
      <c r="P41" s="198"/>
      <c r="R41" s="198"/>
    </row>
    <row r="42" spans="1:18">
      <c r="A42" s="228" t="s">
        <v>207</v>
      </c>
      <c r="B42" s="224"/>
      <c r="C42" s="224"/>
      <c r="D42" s="224"/>
      <c r="E42" s="224"/>
      <c r="F42" s="224"/>
      <c r="G42" s="224"/>
      <c r="H42" s="225"/>
      <c r="I42" s="226"/>
      <c r="J42" s="224"/>
      <c r="K42" s="224"/>
      <c r="L42" s="224"/>
      <c r="M42" s="224"/>
      <c r="N42" s="224"/>
      <c r="O42" s="224"/>
      <c r="P42" s="224"/>
      <c r="Q42" s="226"/>
      <c r="R42" s="224"/>
    </row>
    <row r="43" spans="1:18">
      <c r="A43" s="228" t="s">
        <v>208</v>
      </c>
      <c r="B43" s="200">
        <v>0</v>
      </c>
      <c r="C43" s="198"/>
      <c r="D43" s="200">
        <v>0</v>
      </c>
      <c r="E43" s="198"/>
      <c r="F43" s="200">
        <v>0</v>
      </c>
      <c r="G43" s="198"/>
      <c r="H43" s="201">
        <v>145253196</v>
      </c>
      <c r="J43" s="200">
        <v>0</v>
      </c>
      <c r="K43" s="198"/>
      <c r="L43" s="200">
        <v>0</v>
      </c>
      <c r="M43" s="198"/>
      <c r="N43" s="200">
        <v>0</v>
      </c>
      <c r="O43" s="198"/>
      <c r="P43" s="200">
        <v>0</v>
      </c>
      <c r="R43" s="200">
        <v>0</v>
      </c>
    </row>
    <row r="44" spans="1:18">
      <c r="A44" s="228" t="s">
        <v>209</v>
      </c>
      <c r="B44" s="206">
        <f>SUM(B43)</f>
        <v>0</v>
      </c>
      <c r="C44" s="204"/>
      <c r="D44" s="206">
        <f>SUM(D43)</f>
        <v>0</v>
      </c>
      <c r="E44" s="204"/>
      <c r="F44" s="206">
        <f>SUM(F43)</f>
        <v>0</v>
      </c>
      <c r="G44" s="198"/>
      <c r="H44" s="201">
        <f>SUM(H43)</f>
        <v>145253196</v>
      </c>
      <c r="J44" s="206">
        <f>SUM(J43)</f>
        <v>0</v>
      </c>
      <c r="K44" s="198"/>
      <c r="L44" s="206">
        <f>SUM(L43)</f>
        <v>0</v>
      </c>
      <c r="M44" s="198"/>
      <c r="N44" s="206">
        <f>SUM(N43)</f>
        <v>0</v>
      </c>
      <c r="O44" s="198"/>
      <c r="P44" s="206">
        <f>SUM(P43)</f>
        <v>0</v>
      </c>
      <c r="R44" s="206">
        <f>SUM(R43)</f>
        <v>0</v>
      </c>
    </row>
    <row r="45" spans="1:18">
      <c r="H45" s="197"/>
    </row>
    <row r="46" spans="1:18" ht="13.5" thickBot="1">
      <c r="A46" s="193" t="s">
        <v>189</v>
      </c>
      <c r="B46" s="213">
        <f>+B14+B20-B38+B44</f>
        <v>0</v>
      </c>
      <c r="C46" s="209"/>
      <c r="D46" s="213">
        <f>+D14+D20-D38+D44</f>
        <v>0</v>
      </c>
      <c r="E46" s="209"/>
      <c r="F46" s="208">
        <f>SUM(F14,F20-F38,F44)</f>
        <v>0</v>
      </c>
      <c r="G46" s="209"/>
      <c r="H46" s="210">
        <f>SUM(H14,H20-H38,H44)</f>
        <v>99549196</v>
      </c>
      <c r="J46" s="208">
        <f>SUM(J14,J20-J38,J44)</f>
        <v>94494196</v>
      </c>
      <c r="K46" s="209"/>
      <c r="L46" s="208">
        <f>SUM(L14,L20-L38,L44)</f>
        <v>80740196</v>
      </c>
      <c r="M46" s="209"/>
      <c r="N46" s="208">
        <f>SUM(N14,N20-N38,N44)</f>
        <v>0</v>
      </c>
      <c r="O46" s="209"/>
      <c r="P46" s="208">
        <f>SUM(P14,P20-P38,P44)</f>
        <v>0</v>
      </c>
      <c r="R46" s="208">
        <f>SUM(R14,R20-R38,R44)</f>
        <v>0</v>
      </c>
    </row>
    <row r="47" spans="1:18" ht="13.5" thickTop="1">
      <c r="J47" s="233"/>
      <c r="K47" s="233"/>
      <c r="L47" s="233"/>
      <c r="M47" s="233"/>
      <c r="N47" s="233"/>
      <c r="O47" s="233"/>
      <c r="P47" s="233"/>
      <c r="Q47" s="211"/>
      <c r="R47" s="233"/>
    </row>
    <row r="48" spans="1:18">
      <c r="J48" s="211"/>
      <c r="K48" s="211"/>
      <c r="L48" s="211"/>
      <c r="M48" s="211"/>
      <c r="N48" s="211"/>
      <c r="O48" s="211"/>
      <c r="P48" s="211"/>
      <c r="Q48" s="211"/>
      <c r="R48" s="211"/>
    </row>
    <row r="50" spans="2:18" ht="15">
      <c r="B50" s="211"/>
      <c r="D50" s="202" t="s">
        <v>236</v>
      </c>
      <c r="F50" s="234">
        <v>19616000</v>
      </c>
      <c r="G50" s="234"/>
      <c r="H50" s="234">
        <v>22225000</v>
      </c>
      <c r="I50" s="234"/>
      <c r="J50" s="234">
        <v>49634000</v>
      </c>
      <c r="K50" s="234"/>
      <c r="L50" s="234">
        <v>22047000</v>
      </c>
      <c r="M50" s="234"/>
      <c r="N50" s="234">
        <f>28147000-5600000</f>
        <v>22547000</v>
      </c>
      <c r="O50" s="234"/>
      <c r="P50" s="234">
        <f>SUM(F50:N50)</f>
        <v>136069000</v>
      </c>
      <c r="Q50" s="234"/>
      <c r="R50" s="234"/>
    </row>
    <row r="51" spans="2:18" ht="15">
      <c r="D51" s="180" t="s">
        <v>72</v>
      </c>
      <c r="F51" s="235">
        <v>0</v>
      </c>
      <c r="G51" s="236"/>
      <c r="H51" s="235">
        <v>0</v>
      </c>
      <c r="I51" s="236"/>
      <c r="J51" s="235">
        <v>0</v>
      </c>
      <c r="K51" s="236"/>
      <c r="L51" s="237">
        <v>22017000</v>
      </c>
      <c r="M51" s="236"/>
      <c r="N51" s="235">
        <v>22547000</v>
      </c>
      <c r="O51" s="236"/>
      <c r="P51" s="235">
        <f>SUM(F51:N51)</f>
        <v>44564000</v>
      </c>
    </row>
    <row r="52" spans="2:18" ht="15">
      <c r="D52" s="180" t="s">
        <v>73</v>
      </c>
      <c r="F52" s="234">
        <f>+F50-F51</f>
        <v>19616000</v>
      </c>
      <c r="G52" s="234"/>
      <c r="H52" s="234">
        <f>+H50-H51</f>
        <v>22225000</v>
      </c>
      <c r="I52" s="234"/>
      <c r="J52" s="234">
        <f>+J50-J51</f>
        <v>49634000</v>
      </c>
      <c r="K52" s="234"/>
      <c r="L52" s="234">
        <f>+L50-L51</f>
        <v>30000</v>
      </c>
      <c r="M52" s="234"/>
      <c r="N52" s="234">
        <f>+N50-N51</f>
        <v>0</v>
      </c>
      <c r="O52" s="234"/>
      <c r="P52" s="234">
        <f>+P50-P51</f>
        <v>91505000</v>
      </c>
    </row>
  </sheetData>
  <mergeCells count="6">
    <mergeCell ref="J9:R9"/>
    <mergeCell ref="A1:R1"/>
    <mergeCell ref="A2:R2"/>
    <mergeCell ref="A3:R3"/>
    <mergeCell ref="A4:R4"/>
    <mergeCell ref="A5:S5"/>
  </mergeCells>
  <printOptions horizontalCentered="1"/>
  <pageMargins left="0.7" right="0.7" top="0.75" bottom="0.75" header="0.3" footer="0.3"/>
  <pageSetup scale="97" firstPageNumber="62" fitToWidth="2" orientation="portrait" useFirstPageNumber="1" r:id="rId1"/>
  <headerFooter>
    <oddFooter>&amp;C- &amp;P -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workbookViewId="0">
      <selection activeCell="A19" sqref="A19"/>
    </sheetView>
  </sheetViews>
  <sheetFormatPr defaultRowHeight="12.75"/>
  <cols>
    <col min="1" max="1" width="35.7109375" style="180" customWidth="1"/>
    <col min="2" max="2" width="12.7109375" style="180" customWidth="1"/>
    <col min="3" max="3" width="1.7109375" style="180" customWidth="1"/>
    <col min="4" max="4" width="12.7109375" style="180" customWidth="1"/>
    <col min="5" max="5" width="1.7109375" style="180" customWidth="1"/>
    <col min="6" max="6" width="12.85546875" style="180" bestFit="1" customWidth="1"/>
    <col min="7" max="7" width="1.7109375" style="180" customWidth="1"/>
    <col min="8" max="8" width="12.7109375" style="180" customWidth="1"/>
    <col min="9" max="9" width="1.7109375" style="180" customWidth="1"/>
    <col min="10" max="10" width="13.42578125" style="180" bestFit="1" customWidth="1"/>
    <col min="11" max="11" width="1.7109375" style="180" customWidth="1"/>
    <col min="12" max="12" width="12.42578125" style="180" bestFit="1" customWidth="1"/>
    <col min="13" max="13" width="1.7109375" style="180" customWidth="1"/>
    <col min="14" max="14" width="12.42578125" style="180" bestFit="1" customWidth="1"/>
    <col min="15" max="15" width="1.7109375" style="180" customWidth="1"/>
    <col min="16" max="16" width="13.42578125" style="180" bestFit="1" customWidth="1"/>
    <col min="17" max="17" width="1.7109375" style="180" customWidth="1"/>
    <col min="18" max="18" width="12.42578125" style="180" bestFit="1" customWidth="1"/>
    <col min="19" max="19" width="1.7109375" style="180" customWidth="1"/>
    <col min="20" max="256" width="9.140625" style="180"/>
    <col min="257" max="257" width="35.7109375" style="180" customWidth="1"/>
    <col min="258" max="258" width="12.7109375" style="180" customWidth="1"/>
    <col min="259" max="259" width="1.7109375" style="180" customWidth="1"/>
    <col min="260" max="260" width="12.7109375" style="180" customWidth="1"/>
    <col min="261" max="261" width="1.7109375" style="180" customWidth="1"/>
    <col min="262" max="262" width="12.85546875" style="180" bestFit="1" customWidth="1"/>
    <col min="263" max="263" width="1.7109375" style="180" customWidth="1"/>
    <col min="264" max="264" width="12.7109375" style="180" customWidth="1"/>
    <col min="265" max="265" width="1.7109375" style="180" customWidth="1"/>
    <col min="266" max="266" width="13.42578125" style="180" bestFit="1" customWidth="1"/>
    <col min="267" max="267" width="1.7109375" style="180" customWidth="1"/>
    <col min="268" max="268" width="12.42578125" style="180" bestFit="1" customWidth="1"/>
    <col min="269" max="269" width="1.7109375" style="180" customWidth="1"/>
    <col min="270" max="270" width="12.42578125" style="180" bestFit="1" customWidth="1"/>
    <col min="271" max="271" width="1.7109375" style="180" customWidth="1"/>
    <col min="272" max="272" width="13.42578125" style="180" bestFit="1" customWidth="1"/>
    <col min="273" max="273" width="1.7109375" style="180" customWidth="1"/>
    <col min="274" max="274" width="12.42578125" style="180" bestFit="1" customWidth="1"/>
    <col min="275" max="275" width="1.7109375" style="180" customWidth="1"/>
    <col min="276" max="512" width="9.140625" style="180"/>
    <col min="513" max="513" width="35.7109375" style="180" customWidth="1"/>
    <col min="514" max="514" width="12.7109375" style="180" customWidth="1"/>
    <col min="515" max="515" width="1.7109375" style="180" customWidth="1"/>
    <col min="516" max="516" width="12.7109375" style="180" customWidth="1"/>
    <col min="517" max="517" width="1.7109375" style="180" customWidth="1"/>
    <col min="518" max="518" width="12.85546875" style="180" bestFit="1" customWidth="1"/>
    <col min="519" max="519" width="1.7109375" style="180" customWidth="1"/>
    <col min="520" max="520" width="12.7109375" style="180" customWidth="1"/>
    <col min="521" max="521" width="1.7109375" style="180" customWidth="1"/>
    <col min="522" max="522" width="13.42578125" style="180" bestFit="1" customWidth="1"/>
    <col min="523" max="523" width="1.7109375" style="180" customWidth="1"/>
    <col min="524" max="524" width="12.42578125" style="180" bestFit="1" customWidth="1"/>
    <col min="525" max="525" width="1.7109375" style="180" customWidth="1"/>
    <col min="526" max="526" width="12.42578125" style="180" bestFit="1" customWidth="1"/>
    <col min="527" max="527" width="1.7109375" style="180" customWidth="1"/>
    <col min="528" max="528" width="13.42578125" style="180" bestFit="1" customWidth="1"/>
    <col min="529" max="529" width="1.7109375" style="180" customWidth="1"/>
    <col min="530" max="530" width="12.42578125" style="180" bestFit="1" customWidth="1"/>
    <col min="531" max="531" width="1.7109375" style="180" customWidth="1"/>
    <col min="532" max="768" width="9.140625" style="180"/>
    <col min="769" max="769" width="35.7109375" style="180" customWidth="1"/>
    <col min="770" max="770" width="12.7109375" style="180" customWidth="1"/>
    <col min="771" max="771" width="1.7109375" style="180" customWidth="1"/>
    <col min="772" max="772" width="12.7109375" style="180" customWidth="1"/>
    <col min="773" max="773" width="1.7109375" style="180" customWidth="1"/>
    <col min="774" max="774" width="12.85546875" style="180" bestFit="1" customWidth="1"/>
    <col min="775" max="775" width="1.7109375" style="180" customWidth="1"/>
    <col min="776" max="776" width="12.7109375" style="180" customWidth="1"/>
    <col min="777" max="777" width="1.7109375" style="180" customWidth="1"/>
    <col min="778" max="778" width="13.42578125" style="180" bestFit="1" customWidth="1"/>
    <col min="779" max="779" width="1.7109375" style="180" customWidth="1"/>
    <col min="780" max="780" width="12.42578125" style="180" bestFit="1" customWidth="1"/>
    <col min="781" max="781" width="1.7109375" style="180" customWidth="1"/>
    <col min="782" max="782" width="12.42578125" style="180" bestFit="1" customWidth="1"/>
    <col min="783" max="783" width="1.7109375" style="180" customWidth="1"/>
    <col min="784" max="784" width="13.42578125" style="180" bestFit="1" customWidth="1"/>
    <col min="785" max="785" width="1.7109375" style="180" customWidth="1"/>
    <col min="786" max="786" width="12.42578125" style="180" bestFit="1" customWidth="1"/>
    <col min="787" max="787" width="1.7109375" style="180" customWidth="1"/>
    <col min="788" max="1024" width="9.140625" style="180"/>
    <col min="1025" max="1025" width="35.7109375" style="180" customWidth="1"/>
    <col min="1026" max="1026" width="12.7109375" style="180" customWidth="1"/>
    <col min="1027" max="1027" width="1.7109375" style="180" customWidth="1"/>
    <col min="1028" max="1028" width="12.7109375" style="180" customWidth="1"/>
    <col min="1029" max="1029" width="1.7109375" style="180" customWidth="1"/>
    <col min="1030" max="1030" width="12.85546875" style="180" bestFit="1" customWidth="1"/>
    <col min="1031" max="1031" width="1.7109375" style="180" customWidth="1"/>
    <col min="1032" max="1032" width="12.7109375" style="180" customWidth="1"/>
    <col min="1033" max="1033" width="1.7109375" style="180" customWidth="1"/>
    <col min="1034" max="1034" width="13.42578125" style="180" bestFit="1" customWidth="1"/>
    <col min="1035" max="1035" width="1.7109375" style="180" customWidth="1"/>
    <col min="1036" max="1036" width="12.42578125" style="180" bestFit="1" customWidth="1"/>
    <col min="1037" max="1037" width="1.7109375" style="180" customWidth="1"/>
    <col min="1038" max="1038" width="12.42578125" style="180" bestFit="1" customWidth="1"/>
    <col min="1039" max="1039" width="1.7109375" style="180" customWidth="1"/>
    <col min="1040" max="1040" width="13.42578125" style="180" bestFit="1" customWidth="1"/>
    <col min="1041" max="1041" width="1.7109375" style="180" customWidth="1"/>
    <col min="1042" max="1042" width="12.42578125" style="180" bestFit="1" customWidth="1"/>
    <col min="1043" max="1043" width="1.7109375" style="180" customWidth="1"/>
    <col min="1044" max="1280" width="9.140625" style="180"/>
    <col min="1281" max="1281" width="35.7109375" style="180" customWidth="1"/>
    <col min="1282" max="1282" width="12.7109375" style="180" customWidth="1"/>
    <col min="1283" max="1283" width="1.7109375" style="180" customWidth="1"/>
    <col min="1284" max="1284" width="12.7109375" style="180" customWidth="1"/>
    <col min="1285" max="1285" width="1.7109375" style="180" customWidth="1"/>
    <col min="1286" max="1286" width="12.85546875" style="180" bestFit="1" customWidth="1"/>
    <col min="1287" max="1287" width="1.7109375" style="180" customWidth="1"/>
    <col min="1288" max="1288" width="12.7109375" style="180" customWidth="1"/>
    <col min="1289" max="1289" width="1.7109375" style="180" customWidth="1"/>
    <col min="1290" max="1290" width="13.42578125" style="180" bestFit="1" customWidth="1"/>
    <col min="1291" max="1291" width="1.7109375" style="180" customWidth="1"/>
    <col min="1292" max="1292" width="12.42578125" style="180" bestFit="1" customWidth="1"/>
    <col min="1293" max="1293" width="1.7109375" style="180" customWidth="1"/>
    <col min="1294" max="1294" width="12.42578125" style="180" bestFit="1" customWidth="1"/>
    <col min="1295" max="1295" width="1.7109375" style="180" customWidth="1"/>
    <col min="1296" max="1296" width="13.42578125" style="180" bestFit="1" customWidth="1"/>
    <col min="1297" max="1297" width="1.7109375" style="180" customWidth="1"/>
    <col min="1298" max="1298" width="12.42578125" style="180" bestFit="1" customWidth="1"/>
    <col min="1299" max="1299" width="1.7109375" style="180" customWidth="1"/>
    <col min="1300" max="1536" width="9.140625" style="180"/>
    <col min="1537" max="1537" width="35.7109375" style="180" customWidth="1"/>
    <col min="1538" max="1538" width="12.7109375" style="180" customWidth="1"/>
    <col min="1539" max="1539" width="1.7109375" style="180" customWidth="1"/>
    <col min="1540" max="1540" width="12.7109375" style="180" customWidth="1"/>
    <col min="1541" max="1541" width="1.7109375" style="180" customWidth="1"/>
    <col min="1542" max="1542" width="12.85546875" style="180" bestFit="1" customWidth="1"/>
    <col min="1543" max="1543" width="1.7109375" style="180" customWidth="1"/>
    <col min="1544" max="1544" width="12.7109375" style="180" customWidth="1"/>
    <col min="1545" max="1545" width="1.7109375" style="180" customWidth="1"/>
    <col min="1546" max="1546" width="13.42578125" style="180" bestFit="1" customWidth="1"/>
    <col min="1547" max="1547" width="1.7109375" style="180" customWidth="1"/>
    <col min="1548" max="1548" width="12.42578125" style="180" bestFit="1" customWidth="1"/>
    <col min="1549" max="1549" width="1.7109375" style="180" customWidth="1"/>
    <col min="1550" max="1550" width="12.42578125" style="180" bestFit="1" customWidth="1"/>
    <col min="1551" max="1551" width="1.7109375" style="180" customWidth="1"/>
    <col min="1552" max="1552" width="13.42578125" style="180" bestFit="1" customWidth="1"/>
    <col min="1553" max="1553" width="1.7109375" style="180" customWidth="1"/>
    <col min="1554" max="1554" width="12.42578125" style="180" bestFit="1" customWidth="1"/>
    <col min="1555" max="1555" width="1.7109375" style="180" customWidth="1"/>
    <col min="1556" max="1792" width="9.140625" style="180"/>
    <col min="1793" max="1793" width="35.7109375" style="180" customWidth="1"/>
    <col min="1794" max="1794" width="12.7109375" style="180" customWidth="1"/>
    <col min="1795" max="1795" width="1.7109375" style="180" customWidth="1"/>
    <col min="1796" max="1796" width="12.7109375" style="180" customWidth="1"/>
    <col min="1797" max="1797" width="1.7109375" style="180" customWidth="1"/>
    <col min="1798" max="1798" width="12.85546875" style="180" bestFit="1" customWidth="1"/>
    <col min="1799" max="1799" width="1.7109375" style="180" customWidth="1"/>
    <col min="1800" max="1800" width="12.7109375" style="180" customWidth="1"/>
    <col min="1801" max="1801" width="1.7109375" style="180" customWidth="1"/>
    <col min="1802" max="1802" width="13.42578125" style="180" bestFit="1" customWidth="1"/>
    <col min="1803" max="1803" width="1.7109375" style="180" customWidth="1"/>
    <col min="1804" max="1804" width="12.42578125" style="180" bestFit="1" customWidth="1"/>
    <col min="1805" max="1805" width="1.7109375" style="180" customWidth="1"/>
    <col min="1806" max="1806" width="12.42578125" style="180" bestFit="1" customWidth="1"/>
    <col min="1807" max="1807" width="1.7109375" style="180" customWidth="1"/>
    <col min="1808" max="1808" width="13.42578125" style="180" bestFit="1" customWidth="1"/>
    <col min="1809" max="1809" width="1.7109375" style="180" customWidth="1"/>
    <col min="1810" max="1810" width="12.42578125" style="180" bestFit="1" customWidth="1"/>
    <col min="1811" max="1811" width="1.7109375" style="180" customWidth="1"/>
    <col min="1812" max="2048" width="9.140625" style="180"/>
    <col min="2049" max="2049" width="35.7109375" style="180" customWidth="1"/>
    <col min="2050" max="2050" width="12.7109375" style="180" customWidth="1"/>
    <col min="2051" max="2051" width="1.7109375" style="180" customWidth="1"/>
    <col min="2052" max="2052" width="12.7109375" style="180" customWidth="1"/>
    <col min="2053" max="2053" width="1.7109375" style="180" customWidth="1"/>
    <col min="2054" max="2054" width="12.85546875" style="180" bestFit="1" customWidth="1"/>
    <col min="2055" max="2055" width="1.7109375" style="180" customWidth="1"/>
    <col min="2056" max="2056" width="12.7109375" style="180" customWidth="1"/>
    <col min="2057" max="2057" width="1.7109375" style="180" customWidth="1"/>
    <col min="2058" max="2058" width="13.42578125" style="180" bestFit="1" customWidth="1"/>
    <col min="2059" max="2059" width="1.7109375" style="180" customWidth="1"/>
    <col min="2060" max="2060" width="12.42578125" style="180" bestFit="1" customWidth="1"/>
    <col min="2061" max="2061" width="1.7109375" style="180" customWidth="1"/>
    <col min="2062" max="2062" width="12.42578125" style="180" bestFit="1" customWidth="1"/>
    <col min="2063" max="2063" width="1.7109375" style="180" customWidth="1"/>
    <col min="2064" max="2064" width="13.42578125" style="180" bestFit="1" customWidth="1"/>
    <col min="2065" max="2065" width="1.7109375" style="180" customWidth="1"/>
    <col min="2066" max="2066" width="12.42578125" style="180" bestFit="1" customWidth="1"/>
    <col min="2067" max="2067" width="1.7109375" style="180" customWidth="1"/>
    <col min="2068" max="2304" width="9.140625" style="180"/>
    <col min="2305" max="2305" width="35.7109375" style="180" customWidth="1"/>
    <col min="2306" max="2306" width="12.7109375" style="180" customWidth="1"/>
    <col min="2307" max="2307" width="1.7109375" style="180" customWidth="1"/>
    <col min="2308" max="2308" width="12.7109375" style="180" customWidth="1"/>
    <col min="2309" max="2309" width="1.7109375" style="180" customWidth="1"/>
    <col min="2310" max="2310" width="12.85546875" style="180" bestFit="1" customWidth="1"/>
    <col min="2311" max="2311" width="1.7109375" style="180" customWidth="1"/>
    <col min="2312" max="2312" width="12.7109375" style="180" customWidth="1"/>
    <col min="2313" max="2313" width="1.7109375" style="180" customWidth="1"/>
    <col min="2314" max="2314" width="13.42578125" style="180" bestFit="1" customWidth="1"/>
    <col min="2315" max="2315" width="1.7109375" style="180" customWidth="1"/>
    <col min="2316" max="2316" width="12.42578125" style="180" bestFit="1" customWidth="1"/>
    <col min="2317" max="2317" width="1.7109375" style="180" customWidth="1"/>
    <col min="2318" max="2318" width="12.42578125" style="180" bestFit="1" customWidth="1"/>
    <col min="2319" max="2319" width="1.7109375" style="180" customWidth="1"/>
    <col min="2320" max="2320" width="13.42578125" style="180" bestFit="1" customWidth="1"/>
    <col min="2321" max="2321" width="1.7109375" style="180" customWidth="1"/>
    <col min="2322" max="2322" width="12.42578125" style="180" bestFit="1" customWidth="1"/>
    <col min="2323" max="2323" width="1.7109375" style="180" customWidth="1"/>
    <col min="2324" max="2560" width="9.140625" style="180"/>
    <col min="2561" max="2561" width="35.7109375" style="180" customWidth="1"/>
    <col min="2562" max="2562" width="12.7109375" style="180" customWidth="1"/>
    <col min="2563" max="2563" width="1.7109375" style="180" customWidth="1"/>
    <col min="2564" max="2564" width="12.7109375" style="180" customWidth="1"/>
    <col min="2565" max="2565" width="1.7109375" style="180" customWidth="1"/>
    <col min="2566" max="2566" width="12.85546875" style="180" bestFit="1" customWidth="1"/>
    <col min="2567" max="2567" width="1.7109375" style="180" customWidth="1"/>
    <col min="2568" max="2568" width="12.7109375" style="180" customWidth="1"/>
    <col min="2569" max="2569" width="1.7109375" style="180" customWidth="1"/>
    <col min="2570" max="2570" width="13.42578125" style="180" bestFit="1" customWidth="1"/>
    <col min="2571" max="2571" width="1.7109375" style="180" customWidth="1"/>
    <col min="2572" max="2572" width="12.42578125" style="180" bestFit="1" customWidth="1"/>
    <col min="2573" max="2573" width="1.7109375" style="180" customWidth="1"/>
    <col min="2574" max="2574" width="12.42578125" style="180" bestFit="1" customWidth="1"/>
    <col min="2575" max="2575" width="1.7109375" style="180" customWidth="1"/>
    <col min="2576" max="2576" width="13.42578125" style="180" bestFit="1" customWidth="1"/>
    <col min="2577" max="2577" width="1.7109375" style="180" customWidth="1"/>
    <col min="2578" max="2578" width="12.42578125" style="180" bestFit="1" customWidth="1"/>
    <col min="2579" max="2579" width="1.7109375" style="180" customWidth="1"/>
    <col min="2580" max="2816" width="9.140625" style="180"/>
    <col min="2817" max="2817" width="35.7109375" style="180" customWidth="1"/>
    <col min="2818" max="2818" width="12.7109375" style="180" customWidth="1"/>
    <col min="2819" max="2819" width="1.7109375" style="180" customWidth="1"/>
    <col min="2820" max="2820" width="12.7109375" style="180" customWidth="1"/>
    <col min="2821" max="2821" width="1.7109375" style="180" customWidth="1"/>
    <col min="2822" max="2822" width="12.85546875" style="180" bestFit="1" customWidth="1"/>
    <col min="2823" max="2823" width="1.7109375" style="180" customWidth="1"/>
    <col min="2824" max="2824" width="12.7109375" style="180" customWidth="1"/>
    <col min="2825" max="2825" width="1.7109375" style="180" customWidth="1"/>
    <col min="2826" max="2826" width="13.42578125" style="180" bestFit="1" customWidth="1"/>
    <col min="2827" max="2827" width="1.7109375" style="180" customWidth="1"/>
    <col min="2828" max="2828" width="12.42578125" style="180" bestFit="1" customWidth="1"/>
    <col min="2829" max="2829" width="1.7109375" style="180" customWidth="1"/>
    <col min="2830" max="2830" width="12.42578125" style="180" bestFit="1" customWidth="1"/>
    <col min="2831" max="2831" width="1.7109375" style="180" customWidth="1"/>
    <col min="2832" max="2832" width="13.42578125" style="180" bestFit="1" customWidth="1"/>
    <col min="2833" max="2833" width="1.7109375" style="180" customWidth="1"/>
    <col min="2834" max="2834" width="12.42578125" style="180" bestFit="1" customWidth="1"/>
    <col min="2835" max="2835" width="1.7109375" style="180" customWidth="1"/>
    <col min="2836" max="3072" width="9.140625" style="180"/>
    <col min="3073" max="3073" width="35.7109375" style="180" customWidth="1"/>
    <col min="3074" max="3074" width="12.7109375" style="180" customWidth="1"/>
    <col min="3075" max="3075" width="1.7109375" style="180" customWidth="1"/>
    <col min="3076" max="3076" width="12.7109375" style="180" customWidth="1"/>
    <col min="3077" max="3077" width="1.7109375" style="180" customWidth="1"/>
    <col min="3078" max="3078" width="12.85546875" style="180" bestFit="1" customWidth="1"/>
    <col min="3079" max="3079" width="1.7109375" style="180" customWidth="1"/>
    <col min="3080" max="3080" width="12.7109375" style="180" customWidth="1"/>
    <col min="3081" max="3081" width="1.7109375" style="180" customWidth="1"/>
    <col min="3082" max="3082" width="13.42578125" style="180" bestFit="1" customWidth="1"/>
    <col min="3083" max="3083" width="1.7109375" style="180" customWidth="1"/>
    <col min="3084" max="3084" width="12.42578125" style="180" bestFit="1" customWidth="1"/>
    <col min="3085" max="3085" width="1.7109375" style="180" customWidth="1"/>
    <col min="3086" max="3086" width="12.42578125" style="180" bestFit="1" customWidth="1"/>
    <col min="3087" max="3087" width="1.7109375" style="180" customWidth="1"/>
    <col min="3088" max="3088" width="13.42578125" style="180" bestFit="1" customWidth="1"/>
    <col min="3089" max="3089" width="1.7109375" style="180" customWidth="1"/>
    <col min="3090" max="3090" width="12.42578125" style="180" bestFit="1" customWidth="1"/>
    <col min="3091" max="3091" width="1.7109375" style="180" customWidth="1"/>
    <col min="3092" max="3328" width="9.140625" style="180"/>
    <col min="3329" max="3329" width="35.7109375" style="180" customWidth="1"/>
    <col min="3330" max="3330" width="12.7109375" style="180" customWidth="1"/>
    <col min="3331" max="3331" width="1.7109375" style="180" customWidth="1"/>
    <col min="3332" max="3332" width="12.7109375" style="180" customWidth="1"/>
    <col min="3333" max="3333" width="1.7109375" style="180" customWidth="1"/>
    <col min="3334" max="3334" width="12.85546875" style="180" bestFit="1" customWidth="1"/>
    <col min="3335" max="3335" width="1.7109375" style="180" customWidth="1"/>
    <col min="3336" max="3336" width="12.7109375" style="180" customWidth="1"/>
    <col min="3337" max="3337" width="1.7109375" style="180" customWidth="1"/>
    <col min="3338" max="3338" width="13.42578125" style="180" bestFit="1" customWidth="1"/>
    <col min="3339" max="3339" width="1.7109375" style="180" customWidth="1"/>
    <col min="3340" max="3340" width="12.42578125" style="180" bestFit="1" customWidth="1"/>
    <col min="3341" max="3341" width="1.7109375" style="180" customWidth="1"/>
    <col min="3342" max="3342" width="12.42578125" style="180" bestFit="1" customWidth="1"/>
    <col min="3343" max="3343" width="1.7109375" style="180" customWidth="1"/>
    <col min="3344" max="3344" width="13.42578125" style="180" bestFit="1" customWidth="1"/>
    <col min="3345" max="3345" width="1.7109375" style="180" customWidth="1"/>
    <col min="3346" max="3346" width="12.42578125" style="180" bestFit="1" customWidth="1"/>
    <col min="3347" max="3347" width="1.7109375" style="180" customWidth="1"/>
    <col min="3348" max="3584" width="9.140625" style="180"/>
    <col min="3585" max="3585" width="35.7109375" style="180" customWidth="1"/>
    <col min="3586" max="3586" width="12.7109375" style="180" customWidth="1"/>
    <col min="3587" max="3587" width="1.7109375" style="180" customWidth="1"/>
    <col min="3588" max="3588" width="12.7109375" style="180" customWidth="1"/>
    <col min="3589" max="3589" width="1.7109375" style="180" customWidth="1"/>
    <col min="3590" max="3590" width="12.85546875" style="180" bestFit="1" customWidth="1"/>
    <col min="3591" max="3591" width="1.7109375" style="180" customWidth="1"/>
    <col min="3592" max="3592" width="12.7109375" style="180" customWidth="1"/>
    <col min="3593" max="3593" width="1.7109375" style="180" customWidth="1"/>
    <col min="3594" max="3594" width="13.42578125" style="180" bestFit="1" customWidth="1"/>
    <col min="3595" max="3595" width="1.7109375" style="180" customWidth="1"/>
    <col min="3596" max="3596" width="12.42578125" style="180" bestFit="1" customWidth="1"/>
    <col min="3597" max="3597" width="1.7109375" style="180" customWidth="1"/>
    <col min="3598" max="3598" width="12.42578125" style="180" bestFit="1" customWidth="1"/>
    <col min="3599" max="3599" width="1.7109375" style="180" customWidth="1"/>
    <col min="3600" max="3600" width="13.42578125" style="180" bestFit="1" customWidth="1"/>
    <col min="3601" max="3601" width="1.7109375" style="180" customWidth="1"/>
    <col min="3602" max="3602" width="12.42578125" style="180" bestFit="1" customWidth="1"/>
    <col min="3603" max="3603" width="1.7109375" style="180" customWidth="1"/>
    <col min="3604" max="3840" width="9.140625" style="180"/>
    <col min="3841" max="3841" width="35.7109375" style="180" customWidth="1"/>
    <col min="3842" max="3842" width="12.7109375" style="180" customWidth="1"/>
    <col min="3843" max="3843" width="1.7109375" style="180" customWidth="1"/>
    <col min="3844" max="3844" width="12.7109375" style="180" customWidth="1"/>
    <col min="3845" max="3845" width="1.7109375" style="180" customWidth="1"/>
    <col min="3846" max="3846" width="12.85546875" style="180" bestFit="1" customWidth="1"/>
    <col min="3847" max="3847" width="1.7109375" style="180" customWidth="1"/>
    <col min="3848" max="3848" width="12.7109375" style="180" customWidth="1"/>
    <col min="3849" max="3849" width="1.7109375" style="180" customWidth="1"/>
    <col min="3850" max="3850" width="13.42578125" style="180" bestFit="1" customWidth="1"/>
    <col min="3851" max="3851" width="1.7109375" style="180" customWidth="1"/>
    <col min="3852" max="3852" width="12.42578125" style="180" bestFit="1" customWidth="1"/>
    <col min="3853" max="3853" width="1.7109375" style="180" customWidth="1"/>
    <col min="3854" max="3854" width="12.42578125" style="180" bestFit="1" customWidth="1"/>
    <col min="3855" max="3855" width="1.7109375" style="180" customWidth="1"/>
    <col min="3856" max="3856" width="13.42578125" style="180" bestFit="1" customWidth="1"/>
    <col min="3857" max="3857" width="1.7109375" style="180" customWidth="1"/>
    <col min="3858" max="3858" width="12.42578125" style="180" bestFit="1" customWidth="1"/>
    <col min="3859" max="3859" width="1.7109375" style="180" customWidth="1"/>
    <col min="3860" max="4096" width="9.140625" style="180"/>
    <col min="4097" max="4097" width="35.7109375" style="180" customWidth="1"/>
    <col min="4098" max="4098" width="12.7109375" style="180" customWidth="1"/>
    <col min="4099" max="4099" width="1.7109375" style="180" customWidth="1"/>
    <col min="4100" max="4100" width="12.7109375" style="180" customWidth="1"/>
    <col min="4101" max="4101" width="1.7109375" style="180" customWidth="1"/>
    <col min="4102" max="4102" width="12.85546875" style="180" bestFit="1" customWidth="1"/>
    <col min="4103" max="4103" width="1.7109375" style="180" customWidth="1"/>
    <col min="4104" max="4104" width="12.7109375" style="180" customWidth="1"/>
    <col min="4105" max="4105" width="1.7109375" style="180" customWidth="1"/>
    <col min="4106" max="4106" width="13.42578125" style="180" bestFit="1" customWidth="1"/>
    <col min="4107" max="4107" width="1.7109375" style="180" customWidth="1"/>
    <col min="4108" max="4108" width="12.42578125" style="180" bestFit="1" customWidth="1"/>
    <col min="4109" max="4109" width="1.7109375" style="180" customWidth="1"/>
    <col min="4110" max="4110" width="12.42578125" style="180" bestFit="1" customWidth="1"/>
    <col min="4111" max="4111" width="1.7109375" style="180" customWidth="1"/>
    <col min="4112" max="4112" width="13.42578125" style="180" bestFit="1" customWidth="1"/>
    <col min="4113" max="4113" width="1.7109375" style="180" customWidth="1"/>
    <col min="4114" max="4114" width="12.42578125" style="180" bestFit="1" customWidth="1"/>
    <col min="4115" max="4115" width="1.7109375" style="180" customWidth="1"/>
    <col min="4116" max="4352" width="9.140625" style="180"/>
    <col min="4353" max="4353" width="35.7109375" style="180" customWidth="1"/>
    <col min="4354" max="4354" width="12.7109375" style="180" customWidth="1"/>
    <col min="4355" max="4355" width="1.7109375" style="180" customWidth="1"/>
    <col min="4356" max="4356" width="12.7109375" style="180" customWidth="1"/>
    <col min="4357" max="4357" width="1.7109375" style="180" customWidth="1"/>
    <col min="4358" max="4358" width="12.85546875" style="180" bestFit="1" customWidth="1"/>
    <col min="4359" max="4359" width="1.7109375" style="180" customWidth="1"/>
    <col min="4360" max="4360" width="12.7109375" style="180" customWidth="1"/>
    <col min="4361" max="4361" width="1.7109375" style="180" customWidth="1"/>
    <col min="4362" max="4362" width="13.42578125" style="180" bestFit="1" customWidth="1"/>
    <col min="4363" max="4363" width="1.7109375" style="180" customWidth="1"/>
    <col min="4364" max="4364" width="12.42578125" style="180" bestFit="1" customWidth="1"/>
    <col min="4365" max="4365" width="1.7109375" style="180" customWidth="1"/>
    <col min="4366" max="4366" width="12.42578125" style="180" bestFit="1" customWidth="1"/>
    <col min="4367" max="4367" width="1.7109375" style="180" customWidth="1"/>
    <col min="4368" max="4368" width="13.42578125" style="180" bestFit="1" customWidth="1"/>
    <col min="4369" max="4369" width="1.7109375" style="180" customWidth="1"/>
    <col min="4370" max="4370" width="12.42578125" style="180" bestFit="1" customWidth="1"/>
    <col min="4371" max="4371" width="1.7109375" style="180" customWidth="1"/>
    <col min="4372" max="4608" width="9.140625" style="180"/>
    <col min="4609" max="4609" width="35.7109375" style="180" customWidth="1"/>
    <col min="4610" max="4610" width="12.7109375" style="180" customWidth="1"/>
    <col min="4611" max="4611" width="1.7109375" style="180" customWidth="1"/>
    <col min="4612" max="4612" width="12.7109375" style="180" customWidth="1"/>
    <col min="4613" max="4613" width="1.7109375" style="180" customWidth="1"/>
    <col min="4614" max="4614" width="12.85546875" style="180" bestFit="1" customWidth="1"/>
    <col min="4615" max="4615" width="1.7109375" style="180" customWidth="1"/>
    <col min="4616" max="4616" width="12.7109375" style="180" customWidth="1"/>
    <col min="4617" max="4617" width="1.7109375" style="180" customWidth="1"/>
    <col min="4618" max="4618" width="13.42578125" style="180" bestFit="1" customWidth="1"/>
    <col min="4619" max="4619" width="1.7109375" style="180" customWidth="1"/>
    <col min="4620" max="4620" width="12.42578125" style="180" bestFit="1" customWidth="1"/>
    <col min="4621" max="4621" width="1.7109375" style="180" customWidth="1"/>
    <col min="4622" max="4622" width="12.42578125" style="180" bestFit="1" customWidth="1"/>
    <col min="4623" max="4623" width="1.7109375" style="180" customWidth="1"/>
    <col min="4624" max="4624" width="13.42578125" style="180" bestFit="1" customWidth="1"/>
    <col min="4625" max="4625" width="1.7109375" style="180" customWidth="1"/>
    <col min="4626" max="4626" width="12.42578125" style="180" bestFit="1" customWidth="1"/>
    <col min="4627" max="4627" width="1.7109375" style="180" customWidth="1"/>
    <col min="4628" max="4864" width="9.140625" style="180"/>
    <col min="4865" max="4865" width="35.7109375" style="180" customWidth="1"/>
    <col min="4866" max="4866" width="12.7109375" style="180" customWidth="1"/>
    <col min="4867" max="4867" width="1.7109375" style="180" customWidth="1"/>
    <col min="4868" max="4868" width="12.7109375" style="180" customWidth="1"/>
    <col min="4869" max="4869" width="1.7109375" style="180" customWidth="1"/>
    <col min="4870" max="4870" width="12.85546875" style="180" bestFit="1" customWidth="1"/>
    <col min="4871" max="4871" width="1.7109375" style="180" customWidth="1"/>
    <col min="4872" max="4872" width="12.7109375" style="180" customWidth="1"/>
    <col min="4873" max="4873" width="1.7109375" style="180" customWidth="1"/>
    <col min="4874" max="4874" width="13.42578125" style="180" bestFit="1" customWidth="1"/>
    <col min="4875" max="4875" width="1.7109375" style="180" customWidth="1"/>
    <col min="4876" max="4876" width="12.42578125" style="180" bestFit="1" customWidth="1"/>
    <col min="4877" max="4877" width="1.7109375" style="180" customWidth="1"/>
    <col min="4878" max="4878" width="12.42578125" style="180" bestFit="1" customWidth="1"/>
    <col min="4879" max="4879" width="1.7109375" style="180" customWidth="1"/>
    <col min="4880" max="4880" width="13.42578125" style="180" bestFit="1" customWidth="1"/>
    <col min="4881" max="4881" width="1.7109375" style="180" customWidth="1"/>
    <col min="4882" max="4882" width="12.42578125" style="180" bestFit="1" customWidth="1"/>
    <col min="4883" max="4883" width="1.7109375" style="180" customWidth="1"/>
    <col min="4884" max="5120" width="9.140625" style="180"/>
    <col min="5121" max="5121" width="35.7109375" style="180" customWidth="1"/>
    <col min="5122" max="5122" width="12.7109375" style="180" customWidth="1"/>
    <col min="5123" max="5123" width="1.7109375" style="180" customWidth="1"/>
    <col min="5124" max="5124" width="12.7109375" style="180" customWidth="1"/>
    <col min="5125" max="5125" width="1.7109375" style="180" customWidth="1"/>
    <col min="5126" max="5126" width="12.85546875" style="180" bestFit="1" customWidth="1"/>
    <col min="5127" max="5127" width="1.7109375" style="180" customWidth="1"/>
    <col min="5128" max="5128" width="12.7109375" style="180" customWidth="1"/>
    <col min="5129" max="5129" width="1.7109375" style="180" customWidth="1"/>
    <col min="5130" max="5130" width="13.42578125" style="180" bestFit="1" customWidth="1"/>
    <col min="5131" max="5131" width="1.7109375" style="180" customWidth="1"/>
    <col min="5132" max="5132" width="12.42578125" style="180" bestFit="1" customWidth="1"/>
    <col min="5133" max="5133" width="1.7109375" style="180" customWidth="1"/>
    <col min="5134" max="5134" width="12.42578125" style="180" bestFit="1" customWidth="1"/>
    <col min="5135" max="5135" width="1.7109375" style="180" customWidth="1"/>
    <col min="5136" max="5136" width="13.42578125" style="180" bestFit="1" customWidth="1"/>
    <col min="5137" max="5137" width="1.7109375" style="180" customWidth="1"/>
    <col min="5138" max="5138" width="12.42578125" style="180" bestFit="1" customWidth="1"/>
    <col min="5139" max="5139" width="1.7109375" style="180" customWidth="1"/>
    <col min="5140" max="5376" width="9.140625" style="180"/>
    <col min="5377" max="5377" width="35.7109375" style="180" customWidth="1"/>
    <col min="5378" max="5378" width="12.7109375" style="180" customWidth="1"/>
    <col min="5379" max="5379" width="1.7109375" style="180" customWidth="1"/>
    <col min="5380" max="5380" width="12.7109375" style="180" customWidth="1"/>
    <col min="5381" max="5381" width="1.7109375" style="180" customWidth="1"/>
    <col min="5382" max="5382" width="12.85546875" style="180" bestFit="1" customWidth="1"/>
    <col min="5383" max="5383" width="1.7109375" style="180" customWidth="1"/>
    <col min="5384" max="5384" width="12.7109375" style="180" customWidth="1"/>
    <col min="5385" max="5385" width="1.7109375" style="180" customWidth="1"/>
    <col min="5386" max="5386" width="13.42578125" style="180" bestFit="1" customWidth="1"/>
    <col min="5387" max="5387" width="1.7109375" style="180" customWidth="1"/>
    <col min="5388" max="5388" width="12.42578125" style="180" bestFit="1" customWidth="1"/>
    <col min="5389" max="5389" width="1.7109375" style="180" customWidth="1"/>
    <col min="5390" max="5390" width="12.42578125" style="180" bestFit="1" customWidth="1"/>
    <col min="5391" max="5391" width="1.7109375" style="180" customWidth="1"/>
    <col min="5392" max="5392" width="13.42578125" style="180" bestFit="1" customWidth="1"/>
    <col min="5393" max="5393" width="1.7109375" style="180" customWidth="1"/>
    <col min="5394" max="5394" width="12.42578125" style="180" bestFit="1" customWidth="1"/>
    <col min="5395" max="5395" width="1.7109375" style="180" customWidth="1"/>
    <col min="5396" max="5632" width="9.140625" style="180"/>
    <col min="5633" max="5633" width="35.7109375" style="180" customWidth="1"/>
    <col min="5634" max="5634" width="12.7109375" style="180" customWidth="1"/>
    <col min="5635" max="5635" width="1.7109375" style="180" customWidth="1"/>
    <col min="5636" max="5636" width="12.7109375" style="180" customWidth="1"/>
    <col min="5637" max="5637" width="1.7109375" style="180" customWidth="1"/>
    <col min="5638" max="5638" width="12.85546875" style="180" bestFit="1" customWidth="1"/>
    <col min="5639" max="5639" width="1.7109375" style="180" customWidth="1"/>
    <col min="5640" max="5640" width="12.7109375" style="180" customWidth="1"/>
    <col min="5641" max="5641" width="1.7109375" style="180" customWidth="1"/>
    <col min="5642" max="5642" width="13.42578125" style="180" bestFit="1" customWidth="1"/>
    <col min="5643" max="5643" width="1.7109375" style="180" customWidth="1"/>
    <col min="5644" max="5644" width="12.42578125" style="180" bestFit="1" customWidth="1"/>
    <col min="5645" max="5645" width="1.7109375" style="180" customWidth="1"/>
    <col min="5646" max="5646" width="12.42578125" style="180" bestFit="1" customWidth="1"/>
    <col min="5647" max="5647" width="1.7109375" style="180" customWidth="1"/>
    <col min="5648" max="5648" width="13.42578125" style="180" bestFit="1" customWidth="1"/>
    <col min="5649" max="5649" width="1.7109375" style="180" customWidth="1"/>
    <col min="5650" max="5650" width="12.42578125" style="180" bestFit="1" customWidth="1"/>
    <col min="5651" max="5651" width="1.7109375" style="180" customWidth="1"/>
    <col min="5652" max="5888" width="9.140625" style="180"/>
    <col min="5889" max="5889" width="35.7109375" style="180" customWidth="1"/>
    <col min="5890" max="5890" width="12.7109375" style="180" customWidth="1"/>
    <col min="5891" max="5891" width="1.7109375" style="180" customWidth="1"/>
    <col min="5892" max="5892" width="12.7109375" style="180" customWidth="1"/>
    <col min="5893" max="5893" width="1.7109375" style="180" customWidth="1"/>
    <col min="5894" max="5894" width="12.85546875" style="180" bestFit="1" customWidth="1"/>
    <col min="5895" max="5895" width="1.7109375" style="180" customWidth="1"/>
    <col min="5896" max="5896" width="12.7109375" style="180" customWidth="1"/>
    <col min="5897" max="5897" width="1.7109375" style="180" customWidth="1"/>
    <col min="5898" max="5898" width="13.42578125" style="180" bestFit="1" customWidth="1"/>
    <col min="5899" max="5899" width="1.7109375" style="180" customWidth="1"/>
    <col min="5900" max="5900" width="12.42578125" style="180" bestFit="1" customWidth="1"/>
    <col min="5901" max="5901" width="1.7109375" style="180" customWidth="1"/>
    <col min="5902" max="5902" width="12.42578125" style="180" bestFit="1" customWidth="1"/>
    <col min="5903" max="5903" width="1.7109375" style="180" customWidth="1"/>
    <col min="5904" max="5904" width="13.42578125" style="180" bestFit="1" customWidth="1"/>
    <col min="5905" max="5905" width="1.7109375" style="180" customWidth="1"/>
    <col min="5906" max="5906" width="12.42578125" style="180" bestFit="1" customWidth="1"/>
    <col min="5907" max="5907" width="1.7109375" style="180" customWidth="1"/>
    <col min="5908" max="6144" width="9.140625" style="180"/>
    <col min="6145" max="6145" width="35.7109375" style="180" customWidth="1"/>
    <col min="6146" max="6146" width="12.7109375" style="180" customWidth="1"/>
    <col min="6147" max="6147" width="1.7109375" style="180" customWidth="1"/>
    <col min="6148" max="6148" width="12.7109375" style="180" customWidth="1"/>
    <col min="6149" max="6149" width="1.7109375" style="180" customWidth="1"/>
    <col min="6150" max="6150" width="12.85546875" style="180" bestFit="1" customWidth="1"/>
    <col min="6151" max="6151" width="1.7109375" style="180" customWidth="1"/>
    <col min="6152" max="6152" width="12.7109375" style="180" customWidth="1"/>
    <col min="6153" max="6153" width="1.7109375" style="180" customWidth="1"/>
    <col min="6154" max="6154" width="13.42578125" style="180" bestFit="1" customWidth="1"/>
    <col min="6155" max="6155" width="1.7109375" style="180" customWidth="1"/>
    <col min="6156" max="6156" width="12.42578125" style="180" bestFit="1" customWidth="1"/>
    <col min="6157" max="6157" width="1.7109375" style="180" customWidth="1"/>
    <col min="6158" max="6158" width="12.42578125" style="180" bestFit="1" customWidth="1"/>
    <col min="6159" max="6159" width="1.7109375" style="180" customWidth="1"/>
    <col min="6160" max="6160" width="13.42578125" style="180" bestFit="1" customWidth="1"/>
    <col min="6161" max="6161" width="1.7109375" style="180" customWidth="1"/>
    <col min="6162" max="6162" width="12.42578125" style="180" bestFit="1" customWidth="1"/>
    <col min="6163" max="6163" width="1.7109375" style="180" customWidth="1"/>
    <col min="6164" max="6400" width="9.140625" style="180"/>
    <col min="6401" max="6401" width="35.7109375" style="180" customWidth="1"/>
    <col min="6402" max="6402" width="12.7109375" style="180" customWidth="1"/>
    <col min="6403" max="6403" width="1.7109375" style="180" customWidth="1"/>
    <col min="6404" max="6404" width="12.7109375" style="180" customWidth="1"/>
    <col min="6405" max="6405" width="1.7109375" style="180" customWidth="1"/>
    <col min="6406" max="6406" width="12.85546875" style="180" bestFit="1" customWidth="1"/>
    <col min="6407" max="6407" width="1.7109375" style="180" customWidth="1"/>
    <col min="6408" max="6408" width="12.7109375" style="180" customWidth="1"/>
    <col min="6409" max="6409" width="1.7109375" style="180" customWidth="1"/>
    <col min="6410" max="6410" width="13.42578125" style="180" bestFit="1" customWidth="1"/>
    <col min="6411" max="6411" width="1.7109375" style="180" customWidth="1"/>
    <col min="6412" max="6412" width="12.42578125" style="180" bestFit="1" customWidth="1"/>
    <col min="6413" max="6413" width="1.7109375" style="180" customWidth="1"/>
    <col min="6414" max="6414" width="12.42578125" style="180" bestFit="1" customWidth="1"/>
    <col min="6415" max="6415" width="1.7109375" style="180" customWidth="1"/>
    <col min="6416" max="6416" width="13.42578125" style="180" bestFit="1" customWidth="1"/>
    <col min="6417" max="6417" width="1.7109375" style="180" customWidth="1"/>
    <col min="6418" max="6418" width="12.42578125" style="180" bestFit="1" customWidth="1"/>
    <col min="6419" max="6419" width="1.7109375" style="180" customWidth="1"/>
    <col min="6420" max="6656" width="9.140625" style="180"/>
    <col min="6657" max="6657" width="35.7109375" style="180" customWidth="1"/>
    <col min="6658" max="6658" width="12.7109375" style="180" customWidth="1"/>
    <col min="6659" max="6659" width="1.7109375" style="180" customWidth="1"/>
    <col min="6660" max="6660" width="12.7109375" style="180" customWidth="1"/>
    <col min="6661" max="6661" width="1.7109375" style="180" customWidth="1"/>
    <col min="6662" max="6662" width="12.85546875" style="180" bestFit="1" customWidth="1"/>
    <col min="6663" max="6663" width="1.7109375" style="180" customWidth="1"/>
    <col min="6664" max="6664" width="12.7109375" style="180" customWidth="1"/>
    <col min="6665" max="6665" width="1.7109375" style="180" customWidth="1"/>
    <col min="6666" max="6666" width="13.42578125" style="180" bestFit="1" customWidth="1"/>
    <col min="6667" max="6667" width="1.7109375" style="180" customWidth="1"/>
    <col min="6668" max="6668" width="12.42578125" style="180" bestFit="1" customWidth="1"/>
    <col min="6669" max="6669" width="1.7109375" style="180" customWidth="1"/>
    <col min="6670" max="6670" width="12.42578125" style="180" bestFit="1" customWidth="1"/>
    <col min="6671" max="6671" width="1.7109375" style="180" customWidth="1"/>
    <col min="6672" max="6672" width="13.42578125" style="180" bestFit="1" customWidth="1"/>
    <col min="6673" max="6673" width="1.7109375" style="180" customWidth="1"/>
    <col min="6674" max="6674" width="12.42578125" style="180" bestFit="1" customWidth="1"/>
    <col min="6675" max="6675" width="1.7109375" style="180" customWidth="1"/>
    <col min="6676" max="6912" width="9.140625" style="180"/>
    <col min="6913" max="6913" width="35.7109375" style="180" customWidth="1"/>
    <col min="6914" max="6914" width="12.7109375" style="180" customWidth="1"/>
    <col min="6915" max="6915" width="1.7109375" style="180" customWidth="1"/>
    <col min="6916" max="6916" width="12.7109375" style="180" customWidth="1"/>
    <col min="6917" max="6917" width="1.7109375" style="180" customWidth="1"/>
    <col min="6918" max="6918" width="12.85546875" style="180" bestFit="1" customWidth="1"/>
    <col min="6919" max="6919" width="1.7109375" style="180" customWidth="1"/>
    <col min="6920" max="6920" width="12.7109375" style="180" customWidth="1"/>
    <col min="6921" max="6921" width="1.7109375" style="180" customWidth="1"/>
    <col min="6922" max="6922" width="13.42578125" style="180" bestFit="1" customWidth="1"/>
    <col min="6923" max="6923" width="1.7109375" style="180" customWidth="1"/>
    <col min="6924" max="6924" width="12.42578125" style="180" bestFit="1" customWidth="1"/>
    <col min="6925" max="6925" width="1.7109375" style="180" customWidth="1"/>
    <col min="6926" max="6926" width="12.42578125" style="180" bestFit="1" customWidth="1"/>
    <col min="6927" max="6927" width="1.7109375" style="180" customWidth="1"/>
    <col min="6928" max="6928" width="13.42578125" style="180" bestFit="1" customWidth="1"/>
    <col min="6929" max="6929" width="1.7109375" style="180" customWidth="1"/>
    <col min="6930" max="6930" width="12.42578125" style="180" bestFit="1" customWidth="1"/>
    <col min="6931" max="6931" width="1.7109375" style="180" customWidth="1"/>
    <col min="6932" max="7168" width="9.140625" style="180"/>
    <col min="7169" max="7169" width="35.7109375" style="180" customWidth="1"/>
    <col min="7170" max="7170" width="12.7109375" style="180" customWidth="1"/>
    <col min="7171" max="7171" width="1.7109375" style="180" customWidth="1"/>
    <col min="7172" max="7172" width="12.7109375" style="180" customWidth="1"/>
    <col min="7173" max="7173" width="1.7109375" style="180" customWidth="1"/>
    <col min="7174" max="7174" width="12.85546875" style="180" bestFit="1" customWidth="1"/>
    <col min="7175" max="7175" width="1.7109375" style="180" customWidth="1"/>
    <col min="7176" max="7176" width="12.7109375" style="180" customWidth="1"/>
    <col min="7177" max="7177" width="1.7109375" style="180" customWidth="1"/>
    <col min="7178" max="7178" width="13.42578125" style="180" bestFit="1" customWidth="1"/>
    <col min="7179" max="7179" width="1.7109375" style="180" customWidth="1"/>
    <col min="7180" max="7180" width="12.42578125" style="180" bestFit="1" customWidth="1"/>
    <col min="7181" max="7181" width="1.7109375" style="180" customWidth="1"/>
    <col min="7182" max="7182" width="12.42578125" style="180" bestFit="1" customWidth="1"/>
    <col min="7183" max="7183" width="1.7109375" style="180" customWidth="1"/>
    <col min="7184" max="7184" width="13.42578125" style="180" bestFit="1" customWidth="1"/>
    <col min="7185" max="7185" width="1.7109375" style="180" customWidth="1"/>
    <col min="7186" max="7186" width="12.42578125" style="180" bestFit="1" customWidth="1"/>
    <col min="7187" max="7187" width="1.7109375" style="180" customWidth="1"/>
    <col min="7188" max="7424" width="9.140625" style="180"/>
    <col min="7425" max="7425" width="35.7109375" style="180" customWidth="1"/>
    <col min="7426" max="7426" width="12.7109375" style="180" customWidth="1"/>
    <col min="7427" max="7427" width="1.7109375" style="180" customWidth="1"/>
    <col min="7428" max="7428" width="12.7109375" style="180" customWidth="1"/>
    <col min="7429" max="7429" width="1.7109375" style="180" customWidth="1"/>
    <col min="7430" max="7430" width="12.85546875" style="180" bestFit="1" customWidth="1"/>
    <col min="7431" max="7431" width="1.7109375" style="180" customWidth="1"/>
    <col min="7432" max="7432" width="12.7109375" style="180" customWidth="1"/>
    <col min="7433" max="7433" width="1.7109375" style="180" customWidth="1"/>
    <col min="7434" max="7434" width="13.42578125" style="180" bestFit="1" customWidth="1"/>
    <col min="7435" max="7435" width="1.7109375" style="180" customWidth="1"/>
    <col min="7436" max="7436" width="12.42578125" style="180" bestFit="1" customWidth="1"/>
    <col min="7437" max="7437" width="1.7109375" style="180" customWidth="1"/>
    <col min="7438" max="7438" width="12.42578125" style="180" bestFit="1" customWidth="1"/>
    <col min="7439" max="7439" width="1.7109375" style="180" customWidth="1"/>
    <col min="7440" max="7440" width="13.42578125" style="180" bestFit="1" customWidth="1"/>
    <col min="7441" max="7441" width="1.7109375" style="180" customWidth="1"/>
    <col min="7442" max="7442" width="12.42578125" style="180" bestFit="1" customWidth="1"/>
    <col min="7443" max="7443" width="1.7109375" style="180" customWidth="1"/>
    <col min="7444" max="7680" width="9.140625" style="180"/>
    <col min="7681" max="7681" width="35.7109375" style="180" customWidth="1"/>
    <col min="7682" max="7682" width="12.7109375" style="180" customWidth="1"/>
    <col min="7683" max="7683" width="1.7109375" style="180" customWidth="1"/>
    <col min="7684" max="7684" width="12.7109375" style="180" customWidth="1"/>
    <col min="7685" max="7685" width="1.7109375" style="180" customWidth="1"/>
    <col min="7686" max="7686" width="12.85546875" style="180" bestFit="1" customWidth="1"/>
    <col min="7687" max="7687" width="1.7109375" style="180" customWidth="1"/>
    <col min="7688" max="7688" width="12.7109375" style="180" customWidth="1"/>
    <col min="7689" max="7689" width="1.7109375" style="180" customWidth="1"/>
    <col min="7690" max="7690" width="13.42578125" style="180" bestFit="1" customWidth="1"/>
    <col min="7691" max="7691" width="1.7109375" style="180" customWidth="1"/>
    <col min="7692" max="7692" width="12.42578125" style="180" bestFit="1" customWidth="1"/>
    <col min="7693" max="7693" width="1.7109375" style="180" customWidth="1"/>
    <col min="7694" max="7694" width="12.42578125" style="180" bestFit="1" customWidth="1"/>
    <col min="7695" max="7695" width="1.7109375" style="180" customWidth="1"/>
    <col min="7696" max="7696" width="13.42578125" style="180" bestFit="1" customWidth="1"/>
    <col min="7697" max="7697" width="1.7109375" style="180" customWidth="1"/>
    <col min="7698" max="7698" width="12.42578125" style="180" bestFit="1" customWidth="1"/>
    <col min="7699" max="7699" width="1.7109375" style="180" customWidth="1"/>
    <col min="7700" max="7936" width="9.140625" style="180"/>
    <col min="7937" max="7937" width="35.7109375" style="180" customWidth="1"/>
    <col min="7938" max="7938" width="12.7109375" style="180" customWidth="1"/>
    <col min="7939" max="7939" width="1.7109375" style="180" customWidth="1"/>
    <col min="7940" max="7940" width="12.7109375" style="180" customWidth="1"/>
    <col min="7941" max="7941" width="1.7109375" style="180" customWidth="1"/>
    <col min="7942" max="7942" width="12.85546875" style="180" bestFit="1" customWidth="1"/>
    <col min="7943" max="7943" width="1.7109375" style="180" customWidth="1"/>
    <col min="7944" max="7944" width="12.7109375" style="180" customWidth="1"/>
    <col min="7945" max="7945" width="1.7109375" style="180" customWidth="1"/>
    <col min="7946" max="7946" width="13.42578125" style="180" bestFit="1" customWidth="1"/>
    <col min="7947" max="7947" width="1.7109375" style="180" customWidth="1"/>
    <col min="7948" max="7948" width="12.42578125" style="180" bestFit="1" customWidth="1"/>
    <col min="7949" max="7949" width="1.7109375" style="180" customWidth="1"/>
    <col min="7950" max="7950" width="12.42578125" style="180" bestFit="1" customWidth="1"/>
    <col min="7951" max="7951" width="1.7109375" style="180" customWidth="1"/>
    <col min="7952" max="7952" width="13.42578125" style="180" bestFit="1" customWidth="1"/>
    <col min="7953" max="7953" width="1.7109375" style="180" customWidth="1"/>
    <col min="7954" max="7954" width="12.42578125" style="180" bestFit="1" customWidth="1"/>
    <col min="7955" max="7955" width="1.7109375" style="180" customWidth="1"/>
    <col min="7956" max="8192" width="9.140625" style="180"/>
    <col min="8193" max="8193" width="35.7109375" style="180" customWidth="1"/>
    <col min="8194" max="8194" width="12.7109375" style="180" customWidth="1"/>
    <col min="8195" max="8195" width="1.7109375" style="180" customWidth="1"/>
    <col min="8196" max="8196" width="12.7109375" style="180" customWidth="1"/>
    <col min="8197" max="8197" width="1.7109375" style="180" customWidth="1"/>
    <col min="8198" max="8198" width="12.85546875" style="180" bestFit="1" customWidth="1"/>
    <col min="8199" max="8199" width="1.7109375" style="180" customWidth="1"/>
    <col min="8200" max="8200" width="12.7109375" style="180" customWidth="1"/>
    <col min="8201" max="8201" width="1.7109375" style="180" customWidth="1"/>
    <col min="8202" max="8202" width="13.42578125" style="180" bestFit="1" customWidth="1"/>
    <col min="8203" max="8203" width="1.7109375" style="180" customWidth="1"/>
    <col min="8204" max="8204" width="12.42578125" style="180" bestFit="1" customWidth="1"/>
    <col min="8205" max="8205" width="1.7109375" style="180" customWidth="1"/>
    <col min="8206" max="8206" width="12.42578125" style="180" bestFit="1" customWidth="1"/>
    <col min="8207" max="8207" width="1.7109375" style="180" customWidth="1"/>
    <col min="8208" max="8208" width="13.42578125" style="180" bestFit="1" customWidth="1"/>
    <col min="8209" max="8209" width="1.7109375" style="180" customWidth="1"/>
    <col min="8210" max="8210" width="12.42578125" style="180" bestFit="1" customWidth="1"/>
    <col min="8211" max="8211" width="1.7109375" style="180" customWidth="1"/>
    <col min="8212" max="8448" width="9.140625" style="180"/>
    <col min="8449" max="8449" width="35.7109375" style="180" customWidth="1"/>
    <col min="8450" max="8450" width="12.7109375" style="180" customWidth="1"/>
    <col min="8451" max="8451" width="1.7109375" style="180" customWidth="1"/>
    <col min="8452" max="8452" width="12.7109375" style="180" customWidth="1"/>
    <col min="8453" max="8453" width="1.7109375" style="180" customWidth="1"/>
    <col min="8454" max="8454" width="12.85546875" style="180" bestFit="1" customWidth="1"/>
    <col min="8455" max="8455" width="1.7109375" style="180" customWidth="1"/>
    <col min="8456" max="8456" width="12.7109375" style="180" customWidth="1"/>
    <col min="8457" max="8457" width="1.7109375" style="180" customWidth="1"/>
    <col min="8458" max="8458" width="13.42578125" style="180" bestFit="1" customWidth="1"/>
    <col min="8459" max="8459" width="1.7109375" style="180" customWidth="1"/>
    <col min="8460" max="8460" width="12.42578125" style="180" bestFit="1" customWidth="1"/>
    <col min="8461" max="8461" width="1.7109375" style="180" customWidth="1"/>
    <col min="8462" max="8462" width="12.42578125" style="180" bestFit="1" customWidth="1"/>
    <col min="8463" max="8463" width="1.7109375" style="180" customWidth="1"/>
    <col min="8464" max="8464" width="13.42578125" style="180" bestFit="1" customWidth="1"/>
    <col min="8465" max="8465" width="1.7109375" style="180" customWidth="1"/>
    <col min="8466" max="8466" width="12.42578125" style="180" bestFit="1" customWidth="1"/>
    <col min="8467" max="8467" width="1.7109375" style="180" customWidth="1"/>
    <col min="8468" max="8704" width="9.140625" style="180"/>
    <col min="8705" max="8705" width="35.7109375" style="180" customWidth="1"/>
    <col min="8706" max="8706" width="12.7109375" style="180" customWidth="1"/>
    <col min="8707" max="8707" width="1.7109375" style="180" customWidth="1"/>
    <col min="8708" max="8708" width="12.7109375" style="180" customWidth="1"/>
    <col min="8709" max="8709" width="1.7109375" style="180" customWidth="1"/>
    <col min="8710" max="8710" width="12.85546875" style="180" bestFit="1" customWidth="1"/>
    <col min="8711" max="8711" width="1.7109375" style="180" customWidth="1"/>
    <col min="8712" max="8712" width="12.7109375" style="180" customWidth="1"/>
    <col min="8713" max="8713" width="1.7109375" style="180" customWidth="1"/>
    <col min="8714" max="8714" width="13.42578125" style="180" bestFit="1" customWidth="1"/>
    <col min="8715" max="8715" width="1.7109375" style="180" customWidth="1"/>
    <col min="8716" max="8716" width="12.42578125" style="180" bestFit="1" customWidth="1"/>
    <col min="8717" max="8717" width="1.7109375" style="180" customWidth="1"/>
    <col min="8718" max="8718" width="12.42578125" style="180" bestFit="1" customWidth="1"/>
    <col min="8719" max="8719" width="1.7109375" style="180" customWidth="1"/>
    <col min="8720" max="8720" width="13.42578125" style="180" bestFit="1" customWidth="1"/>
    <col min="8721" max="8721" width="1.7109375" style="180" customWidth="1"/>
    <col min="8722" max="8722" width="12.42578125" style="180" bestFit="1" customWidth="1"/>
    <col min="8723" max="8723" width="1.7109375" style="180" customWidth="1"/>
    <col min="8724" max="8960" width="9.140625" style="180"/>
    <col min="8961" max="8961" width="35.7109375" style="180" customWidth="1"/>
    <col min="8962" max="8962" width="12.7109375" style="180" customWidth="1"/>
    <col min="8963" max="8963" width="1.7109375" style="180" customWidth="1"/>
    <col min="8964" max="8964" width="12.7109375" style="180" customWidth="1"/>
    <col min="8965" max="8965" width="1.7109375" style="180" customWidth="1"/>
    <col min="8966" max="8966" width="12.85546875" style="180" bestFit="1" customWidth="1"/>
    <col min="8967" max="8967" width="1.7109375" style="180" customWidth="1"/>
    <col min="8968" max="8968" width="12.7109375" style="180" customWidth="1"/>
    <col min="8969" max="8969" width="1.7109375" style="180" customWidth="1"/>
    <col min="8970" max="8970" width="13.42578125" style="180" bestFit="1" customWidth="1"/>
    <col min="8971" max="8971" width="1.7109375" style="180" customWidth="1"/>
    <col min="8972" max="8972" width="12.42578125" style="180" bestFit="1" customWidth="1"/>
    <col min="8973" max="8973" width="1.7109375" style="180" customWidth="1"/>
    <col min="8974" max="8974" width="12.42578125" style="180" bestFit="1" customWidth="1"/>
    <col min="8975" max="8975" width="1.7109375" style="180" customWidth="1"/>
    <col min="8976" max="8976" width="13.42578125" style="180" bestFit="1" customWidth="1"/>
    <col min="8977" max="8977" width="1.7109375" style="180" customWidth="1"/>
    <col min="8978" max="8978" width="12.42578125" style="180" bestFit="1" customWidth="1"/>
    <col min="8979" max="8979" width="1.7109375" style="180" customWidth="1"/>
    <col min="8980" max="9216" width="9.140625" style="180"/>
    <col min="9217" max="9217" width="35.7109375" style="180" customWidth="1"/>
    <col min="9218" max="9218" width="12.7109375" style="180" customWidth="1"/>
    <col min="9219" max="9219" width="1.7109375" style="180" customWidth="1"/>
    <col min="9220" max="9220" width="12.7109375" style="180" customWidth="1"/>
    <col min="9221" max="9221" width="1.7109375" style="180" customWidth="1"/>
    <col min="9222" max="9222" width="12.85546875" style="180" bestFit="1" customWidth="1"/>
    <col min="9223" max="9223" width="1.7109375" style="180" customWidth="1"/>
    <col min="9224" max="9224" width="12.7109375" style="180" customWidth="1"/>
    <col min="9225" max="9225" width="1.7109375" style="180" customWidth="1"/>
    <col min="9226" max="9226" width="13.42578125" style="180" bestFit="1" customWidth="1"/>
    <col min="9227" max="9227" width="1.7109375" style="180" customWidth="1"/>
    <col min="9228" max="9228" width="12.42578125" style="180" bestFit="1" customWidth="1"/>
    <col min="9229" max="9229" width="1.7109375" style="180" customWidth="1"/>
    <col min="9230" max="9230" width="12.42578125" style="180" bestFit="1" customWidth="1"/>
    <col min="9231" max="9231" width="1.7109375" style="180" customWidth="1"/>
    <col min="9232" max="9232" width="13.42578125" style="180" bestFit="1" customWidth="1"/>
    <col min="9233" max="9233" width="1.7109375" style="180" customWidth="1"/>
    <col min="9234" max="9234" width="12.42578125" style="180" bestFit="1" customWidth="1"/>
    <col min="9235" max="9235" width="1.7109375" style="180" customWidth="1"/>
    <col min="9236" max="9472" width="9.140625" style="180"/>
    <col min="9473" max="9473" width="35.7109375" style="180" customWidth="1"/>
    <col min="9474" max="9474" width="12.7109375" style="180" customWidth="1"/>
    <col min="9475" max="9475" width="1.7109375" style="180" customWidth="1"/>
    <col min="9476" max="9476" width="12.7109375" style="180" customWidth="1"/>
    <col min="9477" max="9477" width="1.7109375" style="180" customWidth="1"/>
    <col min="9478" max="9478" width="12.85546875" style="180" bestFit="1" customWidth="1"/>
    <col min="9479" max="9479" width="1.7109375" style="180" customWidth="1"/>
    <col min="9480" max="9480" width="12.7109375" style="180" customWidth="1"/>
    <col min="9481" max="9481" width="1.7109375" style="180" customWidth="1"/>
    <col min="9482" max="9482" width="13.42578125" style="180" bestFit="1" customWidth="1"/>
    <col min="9483" max="9483" width="1.7109375" style="180" customWidth="1"/>
    <col min="9484" max="9484" width="12.42578125" style="180" bestFit="1" customWidth="1"/>
    <col min="9485" max="9485" width="1.7109375" style="180" customWidth="1"/>
    <col min="9486" max="9486" width="12.42578125" style="180" bestFit="1" customWidth="1"/>
    <col min="9487" max="9487" width="1.7109375" style="180" customWidth="1"/>
    <col min="9488" max="9488" width="13.42578125" style="180" bestFit="1" customWidth="1"/>
    <col min="9489" max="9489" width="1.7109375" style="180" customWidth="1"/>
    <col min="9490" max="9490" width="12.42578125" style="180" bestFit="1" customWidth="1"/>
    <col min="9491" max="9491" width="1.7109375" style="180" customWidth="1"/>
    <col min="9492" max="9728" width="9.140625" style="180"/>
    <col min="9729" max="9729" width="35.7109375" style="180" customWidth="1"/>
    <col min="9730" max="9730" width="12.7109375" style="180" customWidth="1"/>
    <col min="9731" max="9731" width="1.7109375" style="180" customWidth="1"/>
    <col min="9732" max="9732" width="12.7109375" style="180" customWidth="1"/>
    <col min="9733" max="9733" width="1.7109375" style="180" customWidth="1"/>
    <col min="9734" max="9734" width="12.85546875" style="180" bestFit="1" customWidth="1"/>
    <col min="9735" max="9735" width="1.7109375" style="180" customWidth="1"/>
    <col min="9736" max="9736" width="12.7109375" style="180" customWidth="1"/>
    <col min="9737" max="9737" width="1.7109375" style="180" customWidth="1"/>
    <col min="9738" max="9738" width="13.42578125" style="180" bestFit="1" customWidth="1"/>
    <col min="9739" max="9739" width="1.7109375" style="180" customWidth="1"/>
    <col min="9740" max="9740" width="12.42578125" style="180" bestFit="1" customWidth="1"/>
    <col min="9741" max="9741" width="1.7109375" style="180" customWidth="1"/>
    <col min="9742" max="9742" width="12.42578125" style="180" bestFit="1" customWidth="1"/>
    <col min="9743" max="9743" width="1.7109375" style="180" customWidth="1"/>
    <col min="9744" max="9744" width="13.42578125" style="180" bestFit="1" customWidth="1"/>
    <col min="9745" max="9745" width="1.7109375" style="180" customWidth="1"/>
    <col min="9746" max="9746" width="12.42578125" style="180" bestFit="1" customWidth="1"/>
    <col min="9747" max="9747" width="1.7109375" style="180" customWidth="1"/>
    <col min="9748" max="9984" width="9.140625" style="180"/>
    <col min="9985" max="9985" width="35.7109375" style="180" customWidth="1"/>
    <col min="9986" max="9986" width="12.7109375" style="180" customWidth="1"/>
    <col min="9987" max="9987" width="1.7109375" style="180" customWidth="1"/>
    <col min="9988" max="9988" width="12.7109375" style="180" customWidth="1"/>
    <col min="9989" max="9989" width="1.7109375" style="180" customWidth="1"/>
    <col min="9990" max="9990" width="12.85546875" style="180" bestFit="1" customWidth="1"/>
    <col min="9991" max="9991" width="1.7109375" style="180" customWidth="1"/>
    <col min="9992" max="9992" width="12.7109375" style="180" customWidth="1"/>
    <col min="9993" max="9993" width="1.7109375" style="180" customWidth="1"/>
    <col min="9994" max="9994" width="13.42578125" style="180" bestFit="1" customWidth="1"/>
    <col min="9995" max="9995" width="1.7109375" style="180" customWidth="1"/>
    <col min="9996" max="9996" width="12.42578125" style="180" bestFit="1" customWidth="1"/>
    <col min="9997" max="9997" width="1.7109375" style="180" customWidth="1"/>
    <col min="9998" max="9998" width="12.42578125" style="180" bestFit="1" customWidth="1"/>
    <col min="9999" max="9999" width="1.7109375" style="180" customWidth="1"/>
    <col min="10000" max="10000" width="13.42578125" style="180" bestFit="1" customWidth="1"/>
    <col min="10001" max="10001" width="1.7109375" style="180" customWidth="1"/>
    <col min="10002" max="10002" width="12.42578125" style="180" bestFit="1" customWidth="1"/>
    <col min="10003" max="10003" width="1.7109375" style="180" customWidth="1"/>
    <col min="10004" max="10240" width="9.140625" style="180"/>
    <col min="10241" max="10241" width="35.7109375" style="180" customWidth="1"/>
    <col min="10242" max="10242" width="12.7109375" style="180" customWidth="1"/>
    <col min="10243" max="10243" width="1.7109375" style="180" customWidth="1"/>
    <col min="10244" max="10244" width="12.7109375" style="180" customWidth="1"/>
    <col min="10245" max="10245" width="1.7109375" style="180" customWidth="1"/>
    <col min="10246" max="10246" width="12.85546875" style="180" bestFit="1" customWidth="1"/>
    <col min="10247" max="10247" width="1.7109375" style="180" customWidth="1"/>
    <col min="10248" max="10248" width="12.7109375" style="180" customWidth="1"/>
    <col min="10249" max="10249" width="1.7109375" style="180" customWidth="1"/>
    <col min="10250" max="10250" width="13.42578125" style="180" bestFit="1" customWidth="1"/>
    <col min="10251" max="10251" width="1.7109375" style="180" customWidth="1"/>
    <col min="10252" max="10252" width="12.42578125" style="180" bestFit="1" customWidth="1"/>
    <col min="10253" max="10253" width="1.7109375" style="180" customWidth="1"/>
    <col min="10254" max="10254" width="12.42578125" style="180" bestFit="1" customWidth="1"/>
    <col min="10255" max="10255" width="1.7109375" style="180" customWidth="1"/>
    <col min="10256" max="10256" width="13.42578125" style="180" bestFit="1" customWidth="1"/>
    <col min="10257" max="10257" width="1.7109375" style="180" customWidth="1"/>
    <col min="10258" max="10258" width="12.42578125" style="180" bestFit="1" customWidth="1"/>
    <col min="10259" max="10259" width="1.7109375" style="180" customWidth="1"/>
    <col min="10260" max="10496" width="9.140625" style="180"/>
    <col min="10497" max="10497" width="35.7109375" style="180" customWidth="1"/>
    <col min="10498" max="10498" width="12.7109375" style="180" customWidth="1"/>
    <col min="10499" max="10499" width="1.7109375" style="180" customWidth="1"/>
    <col min="10500" max="10500" width="12.7109375" style="180" customWidth="1"/>
    <col min="10501" max="10501" width="1.7109375" style="180" customWidth="1"/>
    <col min="10502" max="10502" width="12.85546875" style="180" bestFit="1" customWidth="1"/>
    <col min="10503" max="10503" width="1.7109375" style="180" customWidth="1"/>
    <col min="10504" max="10504" width="12.7109375" style="180" customWidth="1"/>
    <col min="10505" max="10505" width="1.7109375" style="180" customWidth="1"/>
    <col min="10506" max="10506" width="13.42578125" style="180" bestFit="1" customWidth="1"/>
    <col min="10507" max="10507" width="1.7109375" style="180" customWidth="1"/>
    <col min="10508" max="10508" width="12.42578125" style="180" bestFit="1" customWidth="1"/>
    <col min="10509" max="10509" width="1.7109375" style="180" customWidth="1"/>
    <col min="10510" max="10510" width="12.42578125" style="180" bestFit="1" customWidth="1"/>
    <col min="10511" max="10511" width="1.7109375" style="180" customWidth="1"/>
    <col min="10512" max="10512" width="13.42578125" style="180" bestFit="1" customWidth="1"/>
    <col min="10513" max="10513" width="1.7109375" style="180" customWidth="1"/>
    <col min="10514" max="10514" width="12.42578125" style="180" bestFit="1" customWidth="1"/>
    <col min="10515" max="10515" width="1.7109375" style="180" customWidth="1"/>
    <col min="10516" max="10752" width="9.140625" style="180"/>
    <col min="10753" max="10753" width="35.7109375" style="180" customWidth="1"/>
    <col min="10754" max="10754" width="12.7109375" style="180" customWidth="1"/>
    <col min="10755" max="10755" width="1.7109375" style="180" customWidth="1"/>
    <col min="10756" max="10756" width="12.7109375" style="180" customWidth="1"/>
    <col min="10757" max="10757" width="1.7109375" style="180" customWidth="1"/>
    <col min="10758" max="10758" width="12.85546875" style="180" bestFit="1" customWidth="1"/>
    <col min="10759" max="10759" width="1.7109375" style="180" customWidth="1"/>
    <col min="10760" max="10760" width="12.7109375" style="180" customWidth="1"/>
    <col min="10761" max="10761" width="1.7109375" style="180" customWidth="1"/>
    <col min="10762" max="10762" width="13.42578125" style="180" bestFit="1" customWidth="1"/>
    <col min="10763" max="10763" width="1.7109375" style="180" customWidth="1"/>
    <col min="10764" max="10764" width="12.42578125" style="180" bestFit="1" customWidth="1"/>
    <col min="10765" max="10765" width="1.7109375" style="180" customWidth="1"/>
    <col min="10766" max="10766" width="12.42578125" style="180" bestFit="1" customWidth="1"/>
    <col min="10767" max="10767" width="1.7109375" style="180" customWidth="1"/>
    <col min="10768" max="10768" width="13.42578125" style="180" bestFit="1" customWidth="1"/>
    <col min="10769" max="10769" width="1.7109375" style="180" customWidth="1"/>
    <col min="10770" max="10770" width="12.42578125" style="180" bestFit="1" customWidth="1"/>
    <col min="10771" max="10771" width="1.7109375" style="180" customWidth="1"/>
    <col min="10772" max="11008" width="9.140625" style="180"/>
    <col min="11009" max="11009" width="35.7109375" style="180" customWidth="1"/>
    <col min="11010" max="11010" width="12.7109375" style="180" customWidth="1"/>
    <col min="11011" max="11011" width="1.7109375" style="180" customWidth="1"/>
    <col min="11012" max="11012" width="12.7109375" style="180" customWidth="1"/>
    <col min="11013" max="11013" width="1.7109375" style="180" customWidth="1"/>
    <col min="11014" max="11014" width="12.85546875" style="180" bestFit="1" customWidth="1"/>
    <col min="11015" max="11015" width="1.7109375" style="180" customWidth="1"/>
    <col min="11016" max="11016" width="12.7109375" style="180" customWidth="1"/>
    <col min="11017" max="11017" width="1.7109375" style="180" customWidth="1"/>
    <col min="11018" max="11018" width="13.42578125" style="180" bestFit="1" customWidth="1"/>
    <col min="11019" max="11019" width="1.7109375" style="180" customWidth="1"/>
    <col min="11020" max="11020" width="12.42578125" style="180" bestFit="1" customWidth="1"/>
    <col min="11021" max="11021" width="1.7109375" style="180" customWidth="1"/>
    <col min="11022" max="11022" width="12.42578125" style="180" bestFit="1" customWidth="1"/>
    <col min="11023" max="11023" width="1.7109375" style="180" customWidth="1"/>
    <col min="11024" max="11024" width="13.42578125" style="180" bestFit="1" customWidth="1"/>
    <col min="11025" max="11025" width="1.7109375" style="180" customWidth="1"/>
    <col min="11026" max="11026" width="12.42578125" style="180" bestFit="1" customWidth="1"/>
    <col min="11027" max="11027" width="1.7109375" style="180" customWidth="1"/>
    <col min="11028" max="11264" width="9.140625" style="180"/>
    <col min="11265" max="11265" width="35.7109375" style="180" customWidth="1"/>
    <col min="11266" max="11266" width="12.7109375" style="180" customWidth="1"/>
    <col min="11267" max="11267" width="1.7109375" style="180" customWidth="1"/>
    <col min="11268" max="11268" width="12.7109375" style="180" customWidth="1"/>
    <col min="11269" max="11269" width="1.7109375" style="180" customWidth="1"/>
    <col min="11270" max="11270" width="12.85546875" style="180" bestFit="1" customWidth="1"/>
    <col min="11271" max="11271" width="1.7109375" style="180" customWidth="1"/>
    <col min="11272" max="11272" width="12.7109375" style="180" customWidth="1"/>
    <col min="11273" max="11273" width="1.7109375" style="180" customWidth="1"/>
    <col min="11274" max="11274" width="13.42578125" style="180" bestFit="1" customWidth="1"/>
    <col min="11275" max="11275" width="1.7109375" style="180" customWidth="1"/>
    <col min="11276" max="11276" width="12.42578125" style="180" bestFit="1" customWidth="1"/>
    <col min="11277" max="11277" width="1.7109375" style="180" customWidth="1"/>
    <col min="11278" max="11278" width="12.42578125" style="180" bestFit="1" customWidth="1"/>
    <col min="11279" max="11279" width="1.7109375" style="180" customWidth="1"/>
    <col min="11280" max="11280" width="13.42578125" style="180" bestFit="1" customWidth="1"/>
    <col min="11281" max="11281" width="1.7109375" style="180" customWidth="1"/>
    <col min="11282" max="11282" width="12.42578125" style="180" bestFit="1" customWidth="1"/>
    <col min="11283" max="11283" width="1.7109375" style="180" customWidth="1"/>
    <col min="11284" max="11520" width="9.140625" style="180"/>
    <col min="11521" max="11521" width="35.7109375" style="180" customWidth="1"/>
    <col min="11522" max="11522" width="12.7109375" style="180" customWidth="1"/>
    <col min="11523" max="11523" width="1.7109375" style="180" customWidth="1"/>
    <col min="11524" max="11524" width="12.7109375" style="180" customWidth="1"/>
    <col min="11525" max="11525" width="1.7109375" style="180" customWidth="1"/>
    <col min="11526" max="11526" width="12.85546875" style="180" bestFit="1" customWidth="1"/>
    <col min="11527" max="11527" width="1.7109375" style="180" customWidth="1"/>
    <col min="11528" max="11528" width="12.7109375" style="180" customWidth="1"/>
    <col min="11529" max="11529" width="1.7109375" style="180" customWidth="1"/>
    <col min="11530" max="11530" width="13.42578125" style="180" bestFit="1" customWidth="1"/>
    <col min="11531" max="11531" width="1.7109375" style="180" customWidth="1"/>
    <col min="11532" max="11532" width="12.42578125" style="180" bestFit="1" customWidth="1"/>
    <col min="11533" max="11533" width="1.7109375" style="180" customWidth="1"/>
    <col min="11534" max="11534" width="12.42578125" style="180" bestFit="1" customWidth="1"/>
    <col min="11535" max="11535" width="1.7109375" style="180" customWidth="1"/>
    <col min="11536" max="11536" width="13.42578125" style="180" bestFit="1" customWidth="1"/>
    <col min="11537" max="11537" width="1.7109375" style="180" customWidth="1"/>
    <col min="11538" max="11538" width="12.42578125" style="180" bestFit="1" customWidth="1"/>
    <col min="11539" max="11539" width="1.7109375" style="180" customWidth="1"/>
    <col min="11540" max="11776" width="9.140625" style="180"/>
    <col min="11777" max="11777" width="35.7109375" style="180" customWidth="1"/>
    <col min="11778" max="11778" width="12.7109375" style="180" customWidth="1"/>
    <col min="11779" max="11779" width="1.7109375" style="180" customWidth="1"/>
    <col min="11780" max="11780" width="12.7109375" style="180" customWidth="1"/>
    <col min="11781" max="11781" width="1.7109375" style="180" customWidth="1"/>
    <col min="11782" max="11782" width="12.85546875" style="180" bestFit="1" customWidth="1"/>
    <col min="11783" max="11783" width="1.7109375" style="180" customWidth="1"/>
    <col min="11784" max="11784" width="12.7109375" style="180" customWidth="1"/>
    <col min="11785" max="11785" width="1.7109375" style="180" customWidth="1"/>
    <col min="11786" max="11786" width="13.42578125" style="180" bestFit="1" customWidth="1"/>
    <col min="11787" max="11787" width="1.7109375" style="180" customWidth="1"/>
    <col min="11788" max="11788" width="12.42578125" style="180" bestFit="1" customWidth="1"/>
    <col min="11789" max="11789" width="1.7109375" style="180" customWidth="1"/>
    <col min="11790" max="11790" width="12.42578125" style="180" bestFit="1" customWidth="1"/>
    <col min="11791" max="11791" width="1.7109375" style="180" customWidth="1"/>
    <col min="11792" max="11792" width="13.42578125" style="180" bestFit="1" customWidth="1"/>
    <col min="11793" max="11793" width="1.7109375" style="180" customWidth="1"/>
    <col min="11794" max="11794" width="12.42578125" style="180" bestFit="1" customWidth="1"/>
    <col min="11795" max="11795" width="1.7109375" style="180" customWidth="1"/>
    <col min="11796" max="12032" width="9.140625" style="180"/>
    <col min="12033" max="12033" width="35.7109375" style="180" customWidth="1"/>
    <col min="12034" max="12034" width="12.7109375" style="180" customWidth="1"/>
    <col min="12035" max="12035" width="1.7109375" style="180" customWidth="1"/>
    <col min="12036" max="12036" width="12.7109375" style="180" customWidth="1"/>
    <col min="12037" max="12037" width="1.7109375" style="180" customWidth="1"/>
    <col min="12038" max="12038" width="12.85546875" style="180" bestFit="1" customWidth="1"/>
    <col min="12039" max="12039" width="1.7109375" style="180" customWidth="1"/>
    <col min="12040" max="12040" width="12.7109375" style="180" customWidth="1"/>
    <col min="12041" max="12041" width="1.7109375" style="180" customWidth="1"/>
    <col min="12042" max="12042" width="13.42578125" style="180" bestFit="1" customWidth="1"/>
    <col min="12043" max="12043" width="1.7109375" style="180" customWidth="1"/>
    <col min="12044" max="12044" width="12.42578125" style="180" bestFit="1" customWidth="1"/>
    <col min="12045" max="12045" width="1.7109375" style="180" customWidth="1"/>
    <col min="12046" max="12046" width="12.42578125" style="180" bestFit="1" customWidth="1"/>
    <col min="12047" max="12047" width="1.7109375" style="180" customWidth="1"/>
    <col min="12048" max="12048" width="13.42578125" style="180" bestFit="1" customWidth="1"/>
    <col min="12049" max="12049" width="1.7109375" style="180" customWidth="1"/>
    <col min="12050" max="12050" width="12.42578125" style="180" bestFit="1" customWidth="1"/>
    <col min="12051" max="12051" width="1.7109375" style="180" customWidth="1"/>
    <col min="12052" max="12288" width="9.140625" style="180"/>
    <col min="12289" max="12289" width="35.7109375" style="180" customWidth="1"/>
    <col min="12290" max="12290" width="12.7109375" style="180" customWidth="1"/>
    <col min="12291" max="12291" width="1.7109375" style="180" customWidth="1"/>
    <col min="12292" max="12292" width="12.7109375" style="180" customWidth="1"/>
    <col min="12293" max="12293" width="1.7109375" style="180" customWidth="1"/>
    <col min="12294" max="12294" width="12.85546875" style="180" bestFit="1" customWidth="1"/>
    <col min="12295" max="12295" width="1.7109375" style="180" customWidth="1"/>
    <col min="12296" max="12296" width="12.7109375" style="180" customWidth="1"/>
    <col min="12297" max="12297" width="1.7109375" style="180" customWidth="1"/>
    <col min="12298" max="12298" width="13.42578125" style="180" bestFit="1" customWidth="1"/>
    <col min="12299" max="12299" width="1.7109375" style="180" customWidth="1"/>
    <col min="12300" max="12300" width="12.42578125" style="180" bestFit="1" customWidth="1"/>
    <col min="12301" max="12301" width="1.7109375" style="180" customWidth="1"/>
    <col min="12302" max="12302" width="12.42578125" style="180" bestFit="1" customWidth="1"/>
    <col min="12303" max="12303" width="1.7109375" style="180" customWidth="1"/>
    <col min="12304" max="12304" width="13.42578125" style="180" bestFit="1" customWidth="1"/>
    <col min="12305" max="12305" width="1.7109375" style="180" customWidth="1"/>
    <col min="12306" max="12306" width="12.42578125" style="180" bestFit="1" customWidth="1"/>
    <col min="12307" max="12307" width="1.7109375" style="180" customWidth="1"/>
    <col min="12308" max="12544" width="9.140625" style="180"/>
    <col min="12545" max="12545" width="35.7109375" style="180" customWidth="1"/>
    <col min="12546" max="12546" width="12.7109375" style="180" customWidth="1"/>
    <col min="12547" max="12547" width="1.7109375" style="180" customWidth="1"/>
    <col min="12548" max="12548" width="12.7109375" style="180" customWidth="1"/>
    <col min="12549" max="12549" width="1.7109375" style="180" customWidth="1"/>
    <col min="12550" max="12550" width="12.85546875" style="180" bestFit="1" customWidth="1"/>
    <col min="12551" max="12551" width="1.7109375" style="180" customWidth="1"/>
    <col min="12552" max="12552" width="12.7109375" style="180" customWidth="1"/>
    <col min="12553" max="12553" width="1.7109375" style="180" customWidth="1"/>
    <col min="12554" max="12554" width="13.42578125" style="180" bestFit="1" customWidth="1"/>
    <col min="12555" max="12555" width="1.7109375" style="180" customWidth="1"/>
    <col min="12556" max="12556" width="12.42578125" style="180" bestFit="1" customWidth="1"/>
    <col min="12557" max="12557" width="1.7109375" style="180" customWidth="1"/>
    <col min="12558" max="12558" width="12.42578125" style="180" bestFit="1" customWidth="1"/>
    <col min="12559" max="12559" width="1.7109375" style="180" customWidth="1"/>
    <col min="12560" max="12560" width="13.42578125" style="180" bestFit="1" customWidth="1"/>
    <col min="12561" max="12561" width="1.7109375" style="180" customWidth="1"/>
    <col min="12562" max="12562" width="12.42578125" style="180" bestFit="1" customWidth="1"/>
    <col min="12563" max="12563" width="1.7109375" style="180" customWidth="1"/>
    <col min="12564" max="12800" width="9.140625" style="180"/>
    <col min="12801" max="12801" width="35.7109375" style="180" customWidth="1"/>
    <col min="12802" max="12802" width="12.7109375" style="180" customWidth="1"/>
    <col min="12803" max="12803" width="1.7109375" style="180" customWidth="1"/>
    <col min="12804" max="12804" width="12.7109375" style="180" customWidth="1"/>
    <col min="12805" max="12805" width="1.7109375" style="180" customWidth="1"/>
    <col min="12806" max="12806" width="12.85546875" style="180" bestFit="1" customWidth="1"/>
    <col min="12807" max="12807" width="1.7109375" style="180" customWidth="1"/>
    <col min="12808" max="12808" width="12.7109375" style="180" customWidth="1"/>
    <col min="12809" max="12809" width="1.7109375" style="180" customWidth="1"/>
    <col min="12810" max="12810" width="13.42578125" style="180" bestFit="1" customWidth="1"/>
    <col min="12811" max="12811" width="1.7109375" style="180" customWidth="1"/>
    <col min="12812" max="12812" width="12.42578125" style="180" bestFit="1" customWidth="1"/>
    <col min="12813" max="12813" width="1.7109375" style="180" customWidth="1"/>
    <col min="12814" max="12814" width="12.42578125" style="180" bestFit="1" customWidth="1"/>
    <col min="12815" max="12815" width="1.7109375" style="180" customWidth="1"/>
    <col min="12816" max="12816" width="13.42578125" style="180" bestFit="1" customWidth="1"/>
    <col min="12817" max="12817" width="1.7109375" style="180" customWidth="1"/>
    <col min="12818" max="12818" width="12.42578125" style="180" bestFit="1" customWidth="1"/>
    <col min="12819" max="12819" width="1.7109375" style="180" customWidth="1"/>
    <col min="12820" max="13056" width="9.140625" style="180"/>
    <col min="13057" max="13057" width="35.7109375" style="180" customWidth="1"/>
    <col min="13058" max="13058" width="12.7109375" style="180" customWidth="1"/>
    <col min="13059" max="13059" width="1.7109375" style="180" customWidth="1"/>
    <col min="13060" max="13060" width="12.7109375" style="180" customWidth="1"/>
    <col min="13061" max="13061" width="1.7109375" style="180" customWidth="1"/>
    <col min="13062" max="13062" width="12.85546875" style="180" bestFit="1" customWidth="1"/>
    <col min="13063" max="13063" width="1.7109375" style="180" customWidth="1"/>
    <col min="13064" max="13064" width="12.7109375" style="180" customWidth="1"/>
    <col min="13065" max="13065" width="1.7109375" style="180" customWidth="1"/>
    <col min="13066" max="13066" width="13.42578125" style="180" bestFit="1" customWidth="1"/>
    <col min="13067" max="13067" width="1.7109375" style="180" customWidth="1"/>
    <col min="13068" max="13068" width="12.42578125" style="180" bestFit="1" customWidth="1"/>
    <col min="13069" max="13069" width="1.7109375" style="180" customWidth="1"/>
    <col min="13070" max="13070" width="12.42578125" style="180" bestFit="1" customWidth="1"/>
    <col min="13071" max="13071" width="1.7109375" style="180" customWidth="1"/>
    <col min="13072" max="13072" width="13.42578125" style="180" bestFit="1" customWidth="1"/>
    <col min="13073" max="13073" width="1.7109375" style="180" customWidth="1"/>
    <col min="13074" max="13074" width="12.42578125" style="180" bestFit="1" customWidth="1"/>
    <col min="13075" max="13075" width="1.7109375" style="180" customWidth="1"/>
    <col min="13076" max="13312" width="9.140625" style="180"/>
    <col min="13313" max="13313" width="35.7109375" style="180" customWidth="1"/>
    <col min="13314" max="13314" width="12.7109375" style="180" customWidth="1"/>
    <col min="13315" max="13315" width="1.7109375" style="180" customWidth="1"/>
    <col min="13316" max="13316" width="12.7109375" style="180" customWidth="1"/>
    <col min="13317" max="13317" width="1.7109375" style="180" customWidth="1"/>
    <col min="13318" max="13318" width="12.85546875" style="180" bestFit="1" customWidth="1"/>
    <col min="13319" max="13319" width="1.7109375" style="180" customWidth="1"/>
    <col min="13320" max="13320" width="12.7109375" style="180" customWidth="1"/>
    <col min="13321" max="13321" width="1.7109375" style="180" customWidth="1"/>
    <col min="13322" max="13322" width="13.42578125" style="180" bestFit="1" customWidth="1"/>
    <col min="13323" max="13323" width="1.7109375" style="180" customWidth="1"/>
    <col min="13324" max="13324" width="12.42578125" style="180" bestFit="1" customWidth="1"/>
    <col min="13325" max="13325" width="1.7109375" style="180" customWidth="1"/>
    <col min="13326" max="13326" width="12.42578125" style="180" bestFit="1" customWidth="1"/>
    <col min="13327" max="13327" width="1.7109375" style="180" customWidth="1"/>
    <col min="13328" max="13328" width="13.42578125" style="180" bestFit="1" customWidth="1"/>
    <col min="13329" max="13329" width="1.7109375" style="180" customWidth="1"/>
    <col min="13330" max="13330" width="12.42578125" style="180" bestFit="1" customWidth="1"/>
    <col min="13331" max="13331" width="1.7109375" style="180" customWidth="1"/>
    <col min="13332" max="13568" width="9.140625" style="180"/>
    <col min="13569" max="13569" width="35.7109375" style="180" customWidth="1"/>
    <col min="13570" max="13570" width="12.7109375" style="180" customWidth="1"/>
    <col min="13571" max="13571" width="1.7109375" style="180" customWidth="1"/>
    <col min="13572" max="13572" width="12.7109375" style="180" customWidth="1"/>
    <col min="13573" max="13573" width="1.7109375" style="180" customWidth="1"/>
    <col min="13574" max="13574" width="12.85546875" style="180" bestFit="1" customWidth="1"/>
    <col min="13575" max="13575" width="1.7109375" style="180" customWidth="1"/>
    <col min="13576" max="13576" width="12.7109375" style="180" customWidth="1"/>
    <col min="13577" max="13577" width="1.7109375" style="180" customWidth="1"/>
    <col min="13578" max="13578" width="13.42578125" style="180" bestFit="1" customWidth="1"/>
    <col min="13579" max="13579" width="1.7109375" style="180" customWidth="1"/>
    <col min="13580" max="13580" width="12.42578125" style="180" bestFit="1" customWidth="1"/>
    <col min="13581" max="13581" width="1.7109375" style="180" customWidth="1"/>
    <col min="13582" max="13582" width="12.42578125" style="180" bestFit="1" customWidth="1"/>
    <col min="13583" max="13583" width="1.7109375" style="180" customWidth="1"/>
    <col min="13584" max="13584" width="13.42578125" style="180" bestFit="1" customWidth="1"/>
    <col min="13585" max="13585" width="1.7109375" style="180" customWidth="1"/>
    <col min="13586" max="13586" width="12.42578125" style="180" bestFit="1" customWidth="1"/>
    <col min="13587" max="13587" width="1.7109375" style="180" customWidth="1"/>
    <col min="13588" max="13824" width="9.140625" style="180"/>
    <col min="13825" max="13825" width="35.7109375" style="180" customWidth="1"/>
    <col min="13826" max="13826" width="12.7109375" style="180" customWidth="1"/>
    <col min="13827" max="13827" width="1.7109375" style="180" customWidth="1"/>
    <col min="13828" max="13828" width="12.7109375" style="180" customWidth="1"/>
    <col min="13829" max="13829" width="1.7109375" style="180" customWidth="1"/>
    <col min="13830" max="13830" width="12.85546875" style="180" bestFit="1" customWidth="1"/>
    <col min="13831" max="13831" width="1.7109375" style="180" customWidth="1"/>
    <col min="13832" max="13832" width="12.7109375" style="180" customWidth="1"/>
    <col min="13833" max="13833" width="1.7109375" style="180" customWidth="1"/>
    <col min="13834" max="13834" width="13.42578125" style="180" bestFit="1" customWidth="1"/>
    <col min="13835" max="13835" width="1.7109375" style="180" customWidth="1"/>
    <col min="13836" max="13836" width="12.42578125" style="180" bestFit="1" customWidth="1"/>
    <col min="13837" max="13837" width="1.7109375" style="180" customWidth="1"/>
    <col min="13838" max="13838" width="12.42578125" style="180" bestFit="1" customWidth="1"/>
    <col min="13839" max="13839" width="1.7109375" style="180" customWidth="1"/>
    <col min="13840" max="13840" width="13.42578125" style="180" bestFit="1" customWidth="1"/>
    <col min="13841" max="13841" width="1.7109375" style="180" customWidth="1"/>
    <col min="13842" max="13842" width="12.42578125" style="180" bestFit="1" customWidth="1"/>
    <col min="13843" max="13843" width="1.7109375" style="180" customWidth="1"/>
    <col min="13844" max="14080" width="9.140625" style="180"/>
    <col min="14081" max="14081" width="35.7109375" style="180" customWidth="1"/>
    <col min="14082" max="14082" width="12.7109375" style="180" customWidth="1"/>
    <col min="14083" max="14083" width="1.7109375" style="180" customWidth="1"/>
    <col min="14084" max="14084" width="12.7109375" style="180" customWidth="1"/>
    <col min="14085" max="14085" width="1.7109375" style="180" customWidth="1"/>
    <col min="14086" max="14086" width="12.85546875" style="180" bestFit="1" customWidth="1"/>
    <col min="14087" max="14087" width="1.7109375" style="180" customWidth="1"/>
    <col min="14088" max="14088" width="12.7109375" style="180" customWidth="1"/>
    <col min="14089" max="14089" width="1.7109375" style="180" customWidth="1"/>
    <col min="14090" max="14090" width="13.42578125" style="180" bestFit="1" customWidth="1"/>
    <col min="14091" max="14091" width="1.7109375" style="180" customWidth="1"/>
    <col min="14092" max="14092" width="12.42578125" style="180" bestFit="1" customWidth="1"/>
    <col min="14093" max="14093" width="1.7109375" style="180" customWidth="1"/>
    <col min="14094" max="14094" width="12.42578125" style="180" bestFit="1" customWidth="1"/>
    <col min="14095" max="14095" width="1.7109375" style="180" customWidth="1"/>
    <col min="14096" max="14096" width="13.42578125" style="180" bestFit="1" customWidth="1"/>
    <col min="14097" max="14097" width="1.7109375" style="180" customWidth="1"/>
    <col min="14098" max="14098" width="12.42578125" style="180" bestFit="1" customWidth="1"/>
    <col min="14099" max="14099" width="1.7109375" style="180" customWidth="1"/>
    <col min="14100" max="14336" width="9.140625" style="180"/>
    <col min="14337" max="14337" width="35.7109375" style="180" customWidth="1"/>
    <col min="14338" max="14338" width="12.7109375" style="180" customWidth="1"/>
    <col min="14339" max="14339" width="1.7109375" style="180" customWidth="1"/>
    <col min="14340" max="14340" width="12.7109375" style="180" customWidth="1"/>
    <col min="14341" max="14341" width="1.7109375" style="180" customWidth="1"/>
    <col min="14342" max="14342" width="12.85546875" style="180" bestFit="1" customWidth="1"/>
    <col min="14343" max="14343" width="1.7109375" style="180" customWidth="1"/>
    <col min="14344" max="14344" width="12.7109375" style="180" customWidth="1"/>
    <col min="14345" max="14345" width="1.7109375" style="180" customWidth="1"/>
    <col min="14346" max="14346" width="13.42578125" style="180" bestFit="1" customWidth="1"/>
    <col min="14347" max="14347" width="1.7109375" style="180" customWidth="1"/>
    <col min="14348" max="14348" width="12.42578125" style="180" bestFit="1" customWidth="1"/>
    <col min="14349" max="14349" width="1.7109375" style="180" customWidth="1"/>
    <col min="14350" max="14350" width="12.42578125" style="180" bestFit="1" customWidth="1"/>
    <col min="14351" max="14351" width="1.7109375" style="180" customWidth="1"/>
    <col min="14352" max="14352" width="13.42578125" style="180" bestFit="1" customWidth="1"/>
    <col min="14353" max="14353" width="1.7109375" style="180" customWidth="1"/>
    <col min="14354" max="14354" width="12.42578125" style="180" bestFit="1" customWidth="1"/>
    <col min="14355" max="14355" width="1.7109375" style="180" customWidth="1"/>
    <col min="14356" max="14592" width="9.140625" style="180"/>
    <col min="14593" max="14593" width="35.7109375" style="180" customWidth="1"/>
    <col min="14594" max="14594" width="12.7109375" style="180" customWidth="1"/>
    <col min="14595" max="14595" width="1.7109375" style="180" customWidth="1"/>
    <col min="14596" max="14596" width="12.7109375" style="180" customWidth="1"/>
    <col min="14597" max="14597" width="1.7109375" style="180" customWidth="1"/>
    <col min="14598" max="14598" width="12.85546875" style="180" bestFit="1" customWidth="1"/>
    <col min="14599" max="14599" width="1.7109375" style="180" customWidth="1"/>
    <col min="14600" max="14600" width="12.7109375" style="180" customWidth="1"/>
    <col min="14601" max="14601" width="1.7109375" style="180" customWidth="1"/>
    <col min="14602" max="14602" width="13.42578125" style="180" bestFit="1" customWidth="1"/>
    <col min="14603" max="14603" width="1.7109375" style="180" customWidth="1"/>
    <col min="14604" max="14604" width="12.42578125" style="180" bestFit="1" customWidth="1"/>
    <col min="14605" max="14605" width="1.7109375" style="180" customWidth="1"/>
    <col min="14606" max="14606" width="12.42578125" style="180" bestFit="1" customWidth="1"/>
    <col min="14607" max="14607" width="1.7109375" style="180" customWidth="1"/>
    <col min="14608" max="14608" width="13.42578125" style="180" bestFit="1" customWidth="1"/>
    <col min="14609" max="14609" width="1.7109375" style="180" customWidth="1"/>
    <col min="14610" max="14610" width="12.42578125" style="180" bestFit="1" customWidth="1"/>
    <col min="14611" max="14611" width="1.7109375" style="180" customWidth="1"/>
    <col min="14612" max="14848" width="9.140625" style="180"/>
    <col min="14849" max="14849" width="35.7109375" style="180" customWidth="1"/>
    <col min="14850" max="14850" width="12.7109375" style="180" customWidth="1"/>
    <col min="14851" max="14851" width="1.7109375" style="180" customWidth="1"/>
    <col min="14852" max="14852" width="12.7109375" style="180" customWidth="1"/>
    <col min="14853" max="14853" width="1.7109375" style="180" customWidth="1"/>
    <col min="14854" max="14854" width="12.85546875" style="180" bestFit="1" customWidth="1"/>
    <col min="14855" max="14855" width="1.7109375" style="180" customWidth="1"/>
    <col min="14856" max="14856" width="12.7109375" style="180" customWidth="1"/>
    <col min="14857" max="14857" width="1.7109375" style="180" customWidth="1"/>
    <col min="14858" max="14858" width="13.42578125" style="180" bestFit="1" customWidth="1"/>
    <col min="14859" max="14859" width="1.7109375" style="180" customWidth="1"/>
    <col min="14860" max="14860" width="12.42578125" style="180" bestFit="1" customWidth="1"/>
    <col min="14861" max="14861" width="1.7109375" style="180" customWidth="1"/>
    <col min="14862" max="14862" width="12.42578125" style="180" bestFit="1" customWidth="1"/>
    <col min="14863" max="14863" width="1.7109375" style="180" customWidth="1"/>
    <col min="14864" max="14864" width="13.42578125" style="180" bestFit="1" customWidth="1"/>
    <col min="14865" max="14865" width="1.7109375" style="180" customWidth="1"/>
    <col min="14866" max="14866" width="12.42578125" style="180" bestFit="1" customWidth="1"/>
    <col min="14867" max="14867" width="1.7109375" style="180" customWidth="1"/>
    <col min="14868" max="15104" width="9.140625" style="180"/>
    <col min="15105" max="15105" width="35.7109375" style="180" customWidth="1"/>
    <col min="15106" max="15106" width="12.7109375" style="180" customWidth="1"/>
    <col min="15107" max="15107" width="1.7109375" style="180" customWidth="1"/>
    <col min="15108" max="15108" width="12.7109375" style="180" customWidth="1"/>
    <col min="15109" max="15109" width="1.7109375" style="180" customWidth="1"/>
    <col min="15110" max="15110" width="12.85546875" style="180" bestFit="1" customWidth="1"/>
    <col min="15111" max="15111" width="1.7109375" style="180" customWidth="1"/>
    <col min="15112" max="15112" width="12.7109375" style="180" customWidth="1"/>
    <col min="15113" max="15113" width="1.7109375" style="180" customWidth="1"/>
    <col min="15114" max="15114" width="13.42578125" style="180" bestFit="1" customWidth="1"/>
    <col min="15115" max="15115" width="1.7109375" style="180" customWidth="1"/>
    <col min="15116" max="15116" width="12.42578125" style="180" bestFit="1" customWidth="1"/>
    <col min="15117" max="15117" width="1.7109375" style="180" customWidth="1"/>
    <col min="15118" max="15118" width="12.42578125" style="180" bestFit="1" customWidth="1"/>
    <col min="15119" max="15119" width="1.7109375" style="180" customWidth="1"/>
    <col min="15120" max="15120" width="13.42578125" style="180" bestFit="1" customWidth="1"/>
    <col min="15121" max="15121" width="1.7109375" style="180" customWidth="1"/>
    <col min="15122" max="15122" width="12.42578125" style="180" bestFit="1" customWidth="1"/>
    <col min="15123" max="15123" width="1.7109375" style="180" customWidth="1"/>
    <col min="15124" max="15360" width="9.140625" style="180"/>
    <col min="15361" max="15361" width="35.7109375" style="180" customWidth="1"/>
    <col min="15362" max="15362" width="12.7109375" style="180" customWidth="1"/>
    <col min="15363" max="15363" width="1.7109375" style="180" customWidth="1"/>
    <col min="15364" max="15364" width="12.7109375" style="180" customWidth="1"/>
    <col min="15365" max="15365" width="1.7109375" style="180" customWidth="1"/>
    <col min="15366" max="15366" width="12.85546875" style="180" bestFit="1" customWidth="1"/>
    <col min="15367" max="15367" width="1.7109375" style="180" customWidth="1"/>
    <col min="15368" max="15368" width="12.7109375" style="180" customWidth="1"/>
    <col min="15369" max="15369" width="1.7109375" style="180" customWidth="1"/>
    <col min="15370" max="15370" width="13.42578125" style="180" bestFit="1" customWidth="1"/>
    <col min="15371" max="15371" width="1.7109375" style="180" customWidth="1"/>
    <col min="15372" max="15372" width="12.42578125" style="180" bestFit="1" customWidth="1"/>
    <col min="15373" max="15373" width="1.7109375" style="180" customWidth="1"/>
    <col min="15374" max="15374" width="12.42578125" style="180" bestFit="1" customWidth="1"/>
    <col min="15375" max="15375" width="1.7109375" style="180" customWidth="1"/>
    <col min="15376" max="15376" width="13.42578125" style="180" bestFit="1" customWidth="1"/>
    <col min="15377" max="15377" width="1.7109375" style="180" customWidth="1"/>
    <col min="15378" max="15378" width="12.42578125" style="180" bestFit="1" customWidth="1"/>
    <col min="15379" max="15379" width="1.7109375" style="180" customWidth="1"/>
    <col min="15380" max="15616" width="9.140625" style="180"/>
    <col min="15617" max="15617" width="35.7109375" style="180" customWidth="1"/>
    <col min="15618" max="15618" width="12.7109375" style="180" customWidth="1"/>
    <col min="15619" max="15619" width="1.7109375" style="180" customWidth="1"/>
    <col min="15620" max="15620" width="12.7109375" style="180" customWidth="1"/>
    <col min="15621" max="15621" width="1.7109375" style="180" customWidth="1"/>
    <col min="15622" max="15622" width="12.85546875" style="180" bestFit="1" customWidth="1"/>
    <col min="15623" max="15623" width="1.7109375" style="180" customWidth="1"/>
    <col min="15624" max="15624" width="12.7109375" style="180" customWidth="1"/>
    <col min="15625" max="15625" width="1.7109375" style="180" customWidth="1"/>
    <col min="15626" max="15626" width="13.42578125" style="180" bestFit="1" customWidth="1"/>
    <col min="15627" max="15627" width="1.7109375" style="180" customWidth="1"/>
    <col min="15628" max="15628" width="12.42578125" style="180" bestFit="1" customWidth="1"/>
    <col min="15629" max="15629" width="1.7109375" style="180" customWidth="1"/>
    <col min="15630" max="15630" width="12.42578125" style="180" bestFit="1" customWidth="1"/>
    <col min="15631" max="15631" width="1.7109375" style="180" customWidth="1"/>
    <col min="15632" max="15632" width="13.42578125" style="180" bestFit="1" customWidth="1"/>
    <col min="15633" max="15633" width="1.7109375" style="180" customWidth="1"/>
    <col min="15634" max="15634" width="12.42578125" style="180" bestFit="1" customWidth="1"/>
    <col min="15635" max="15635" width="1.7109375" style="180" customWidth="1"/>
    <col min="15636" max="15872" width="9.140625" style="180"/>
    <col min="15873" max="15873" width="35.7109375" style="180" customWidth="1"/>
    <col min="15874" max="15874" width="12.7109375" style="180" customWidth="1"/>
    <col min="15875" max="15875" width="1.7109375" style="180" customWidth="1"/>
    <col min="15876" max="15876" width="12.7109375" style="180" customWidth="1"/>
    <col min="15877" max="15877" width="1.7109375" style="180" customWidth="1"/>
    <col min="15878" max="15878" width="12.85546875" style="180" bestFit="1" customWidth="1"/>
    <col min="15879" max="15879" width="1.7109375" style="180" customWidth="1"/>
    <col min="15880" max="15880" width="12.7109375" style="180" customWidth="1"/>
    <col min="15881" max="15881" width="1.7109375" style="180" customWidth="1"/>
    <col min="15882" max="15882" width="13.42578125" style="180" bestFit="1" customWidth="1"/>
    <col min="15883" max="15883" width="1.7109375" style="180" customWidth="1"/>
    <col min="15884" max="15884" width="12.42578125" style="180" bestFit="1" customWidth="1"/>
    <col min="15885" max="15885" width="1.7109375" style="180" customWidth="1"/>
    <col min="15886" max="15886" width="12.42578125" style="180" bestFit="1" customWidth="1"/>
    <col min="15887" max="15887" width="1.7109375" style="180" customWidth="1"/>
    <col min="15888" max="15888" width="13.42578125" style="180" bestFit="1" customWidth="1"/>
    <col min="15889" max="15889" width="1.7109375" style="180" customWidth="1"/>
    <col min="15890" max="15890" width="12.42578125" style="180" bestFit="1" customWidth="1"/>
    <col min="15891" max="15891" width="1.7109375" style="180" customWidth="1"/>
    <col min="15892" max="16128" width="9.140625" style="180"/>
    <col min="16129" max="16129" width="35.7109375" style="180" customWidth="1"/>
    <col min="16130" max="16130" width="12.7109375" style="180" customWidth="1"/>
    <col min="16131" max="16131" width="1.7109375" style="180" customWidth="1"/>
    <col min="16132" max="16132" width="12.7109375" style="180" customWidth="1"/>
    <col min="16133" max="16133" width="1.7109375" style="180" customWidth="1"/>
    <col min="16134" max="16134" width="12.85546875" style="180" bestFit="1" customWidth="1"/>
    <col min="16135" max="16135" width="1.7109375" style="180" customWidth="1"/>
    <col min="16136" max="16136" width="12.7109375" style="180" customWidth="1"/>
    <col min="16137" max="16137" width="1.7109375" style="180" customWidth="1"/>
    <col min="16138" max="16138" width="13.42578125" style="180" bestFit="1" customWidth="1"/>
    <col min="16139" max="16139" width="1.7109375" style="180" customWidth="1"/>
    <col min="16140" max="16140" width="12.42578125" style="180" bestFit="1" customWidth="1"/>
    <col min="16141" max="16141" width="1.7109375" style="180" customWidth="1"/>
    <col min="16142" max="16142" width="12.42578125" style="180" bestFit="1" customWidth="1"/>
    <col min="16143" max="16143" width="1.7109375" style="180" customWidth="1"/>
    <col min="16144" max="16144" width="13.42578125" style="180" bestFit="1" customWidth="1"/>
    <col min="16145" max="16145" width="1.7109375" style="180" customWidth="1"/>
    <col min="16146" max="16146" width="12.42578125" style="180" bestFit="1" customWidth="1"/>
    <col min="16147" max="16147" width="1.7109375" style="180" customWidth="1"/>
    <col min="16148" max="16384" width="9.140625" style="180"/>
  </cols>
  <sheetData>
    <row r="1" spans="1:19" ht="1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9">
      <c r="A2" s="432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9">
      <c r="A3" s="433" t="s">
        <v>237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</row>
    <row r="4" spans="1:19">
      <c r="A4" s="432" t="s">
        <v>174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</row>
    <row r="5" spans="1:19" ht="15.75">
      <c r="A5" s="434" t="s">
        <v>230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</row>
    <row r="6" spans="1:19">
      <c r="P6" s="212" t="s">
        <v>238</v>
      </c>
    </row>
    <row r="9" spans="1:19" ht="13.5" thickBot="1">
      <c r="B9" s="185" t="s">
        <v>49</v>
      </c>
      <c r="C9" s="185"/>
      <c r="D9" s="185" t="s">
        <v>52</v>
      </c>
      <c r="E9" s="185"/>
      <c r="F9" s="185" t="s">
        <v>51</v>
      </c>
      <c r="G9" s="185"/>
      <c r="H9" s="186" t="s">
        <v>52</v>
      </c>
      <c r="J9" s="430" t="s">
        <v>226</v>
      </c>
      <c r="K9" s="430"/>
      <c r="L9" s="430"/>
      <c r="M9" s="430"/>
      <c r="N9" s="430"/>
      <c r="O9" s="430"/>
      <c r="P9" s="430"/>
      <c r="Q9" s="430"/>
      <c r="R9" s="430"/>
    </row>
    <row r="10" spans="1:19">
      <c r="B10" s="187">
        <v>2013</v>
      </c>
      <c r="C10" s="188"/>
      <c r="D10" s="187">
        <v>2014</v>
      </c>
      <c r="E10" s="188"/>
      <c r="F10" s="187">
        <v>2014</v>
      </c>
      <c r="G10" s="188"/>
      <c r="H10" s="189">
        <v>2015</v>
      </c>
      <c r="J10" s="190">
        <v>2016</v>
      </c>
      <c r="K10" s="185"/>
      <c r="L10" s="190">
        <v>2017</v>
      </c>
      <c r="M10" s="185"/>
      <c r="N10" s="190">
        <v>2018</v>
      </c>
      <c r="O10" s="185"/>
      <c r="P10" s="190">
        <v>2019</v>
      </c>
      <c r="Q10" s="185"/>
      <c r="R10" s="190">
        <v>2020</v>
      </c>
    </row>
    <row r="11" spans="1:19">
      <c r="B11" s="191"/>
      <c r="C11" s="191"/>
      <c r="D11" s="191"/>
      <c r="E11" s="191"/>
      <c r="F11" s="191"/>
      <c r="G11" s="191"/>
      <c r="H11" s="192"/>
      <c r="J11" s="211"/>
      <c r="K11" s="211"/>
      <c r="L11" s="211"/>
      <c r="M11" s="211"/>
      <c r="N11" s="211"/>
      <c r="O11" s="211"/>
      <c r="P11" s="211"/>
      <c r="Q11" s="211"/>
      <c r="R11" s="211"/>
    </row>
    <row r="12" spans="1:19">
      <c r="B12" s="191"/>
      <c r="C12" s="191"/>
      <c r="D12" s="191"/>
      <c r="E12" s="191"/>
      <c r="F12" s="191"/>
      <c r="G12" s="191"/>
      <c r="H12" s="192"/>
    </row>
    <row r="13" spans="1:19">
      <c r="B13" s="191"/>
      <c r="C13" s="191"/>
      <c r="D13" s="191"/>
      <c r="E13" s="191"/>
      <c r="F13" s="191"/>
      <c r="G13" s="191"/>
      <c r="H13" s="192"/>
    </row>
    <row r="14" spans="1:19">
      <c r="A14" s="193" t="s">
        <v>176</v>
      </c>
      <c r="B14" s="194">
        <v>0</v>
      </c>
      <c r="C14" s="194"/>
      <c r="D14" s="194">
        <v>0</v>
      </c>
      <c r="E14" s="194"/>
      <c r="F14" s="194">
        <f>+B46</f>
        <v>0</v>
      </c>
      <c r="G14" s="194"/>
      <c r="H14" s="196">
        <f>+F46</f>
        <v>0</v>
      </c>
      <c r="J14" s="194">
        <f>+H46</f>
        <v>49663496</v>
      </c>
      <c r="K14" s="194"/>
      <c r="L14" s="194">
        <f>+J46</f>
        <v>29496</v>
      </c>
      <c r="M14" s="194"/>
      <c r="N14" s="194">
        <f>+L46</f>
        <v>0</v>
      </c>
      <c r="O14" s="194"/>
      <c r="P14" s="194">
        <f>+N46</f>
        <v>0</v>
      </c>
      <c r="Q14" s="194"/>
      <c r="R14" s="194">
        <f>+P46</f>
        <v>0</v>
      </c>
    </row>
    <row r="15" spans="1:19">
      <c r="H15" s="197"/>
    </row>
    <row r="16" spans="1:19">
      <c r="A16" s="193" t="s">
        <v>177</v>
      </c>
      <c r="H16" s="197"/>
    </row>
    <row r="17" spans="1:18">
      <c r="A17" s="180" t="s">
        <v>178</v>
      </c>
      <c r="B17" s="198">
        <v>0</v>
      </c>
      <c r="C17" s="198"/>
      <c r="D17" s="198">
        <v>0</v>
      </c>
      <c r="E17" s="198"/>
      <c r="F17" s="198">
        <v>0</v>
      </c>
      <c r="G17" s="198"/>
      <c r="H17" s="199">
        <v>0</v>
      </c>
      <c r="J17" s="198">
        <v>0</v>
      </c>
      <c r="K17" s="198"/>
      <c r="L17" s="198">
        <v>0</v>
      </c>
      <c r="M17" s="198"/>
      <c r="N17" s="198">
        <v>0</v>
      </c>
      <c r="O17" s="198"/>
      <c r="P17" s="198">
        <v>0</v>
      </c>
      <c r="R17" s="198">
        <v>0</v>
      </c>
    </row>
    <row r="18" spans="1:18">
      <c r="A18" s="202" t="s">
        <v>200</v>
      </c>
      <c r="B18" s="198">
        <v>0</v>
      </c>
      <c r="C18" s="198"/>
      <c r="D18" s="198">
        <v>0</v>
      </c>
      <c r="E18" s="198"/>
      <c r="F18" s="198">
        <v>0</v>
      </c>
      <c r="G18" s="198"/>
      <c r="H18" s="199">
        <v>0</v>
      </c>
      <c r="J18" s="198">
        <v>0</v>
      </c>
      <c r="K18" s="198"/>
      <c r="L18" s="198">
        <v>0</v>
      </c>
      <c r="M18" s="198"/>
      <c r="N18" s="198">
        <v>0</v>
      </c>
      <c r="O18" s="198"/>
      <c r="P18" s="198">
        <v>0</v>
      </c>
      <c r="R18" s="198">
        <v>0</v>
      </c>
    </row>
    <row r="19" spans="1:18">
      <c r="B19" s="200"/>
      <c r="C19" s="198"/>
      <c r="D19" s="200"/>
      <c r="E19" s="198"/>
      <c r="F19" s="200"/>
      <c r="G19" s="198"/>
      <c r="H19" s="201"/>
      <c r="J19" s="200"/>
      <c r="K19" s="198"/>
      <c r="L19" s="200"/>
      <c r="M19" s="198"/>
      <c r="N19" s="200"/>
      <c r="O19" s="198"/>
      <c r="P19" s="200"/>
      <c r="R19" s="200"/>
    </row>
    <row r="20" spans="1:18">
      <c r="A20" s="180" t="s">
        <v>179</v>
      </c>
      <c r="B20" s="198">
        <f>SUM(B17:B19)</f>
        <v>0</v>
      </c>
      <c r="C20" s="198"/>
      <c r="D20" s="198">
        <f>SUM(D17:D19)</f>
        <v>0</v>
      </c>
      <c r="E20" s="198"/>
      <c r="F20" s="198">
        <f>SUM(F17:F19)</f>
        <v>0</v>
      </c>
      <c r="G20" s="198"/>
      <c r="H20" s="199">
        <f>SUM(H17:H19)</f>
        <v>0</v>
      </c>
      <c r="J20" s="198">
        <f>SUM(J17:J19)</f>
        <v>0</v>
      </c>
      <c r="K20" s="198"/>
      <c r="L20" s="198">
        <f>SUM(L17:L19)</f>
        <v>0</v>
      </c>
      <c r="M20" s="198"/>
      <c r="N20" s="198">
        <f>SUM(N17:N19)</f>
        <v>0</v>
      </c>
      <c r="O20" s="198"/>
      <c r="P20" s="198">
        <f>SUM(P17:P19)</f>
        <v>0</v>
      </c>
      <c r="R20" s="198">
        <f>SUM(R17:R19)</f>
        <v>0</v>
      </c>
    </row>
    <row r="21" spans="1:18">
      <c r="H21" s="197"/>
    </row>
    <row r="22" spans="1:18">
      <c r="A22" s="193" t="s">
        <v>180</v>
      </c>
      <c r="H22" s="197"/>
    </row>
    <row r="23" spans="1:18">
      <c r="A23" s="193"/>
      <c r="H23" s="197"/>
    </row>
    <row r="24" spans="1:18">
      <c r="A24" s="215" t="s">
        <v>72</v>
      </c>
      <c r="B24" s="198"/>
      <c r="C24" s="198"/>
      <c r="D24" s="198"/>
      <c r="E24" s="198"/>
      <c r="F24" s="198"/>
      <c r="G24" s="198"/>
      <c r="H24" s="199"/>
      <c r="J24" s="198"/>
      <c r="K24" s="198"/>
      <c r="L24" s="198"/>
      <c r="M24" s="198"/>
      <c r="N24" s="198"/>
      <c r="O24" s="198"/>
      <c r="P24" s="198"/>
      <c r="R24" s="198"/>
    </row>
    <row r="25" spans="1:18">
      <c r="A25" s="202" t="s">
        <v>201</v>
      </c>
      <c r="B25" s="198"/>
      <c r="C25" s="198"/>
      <c r="D25" s="198"/>
      <c r="E25" s="198"/>
      <c r="F25" s="198"/>
      <c r="G25" s="198"/>
      <c r="H25" s="199"/>
      <c r="J25" s="204">
        <v>0</v>
      </c>
      <c r="K25" s="204"/>
      <c r="L25" s="204">
        <v>0</v>
      </c>
      <c r="M25" s="204"/>
      <c r="N25" s="204">
        <v>0</v>
      </c>
      <c r="O25" s="198"/>
      <c r="P25" s="198">
        <v>0</v>
      </c>
      <c r="R25" s="198">
        <v>0</v>
      </c>
    </row>
    <row r="26" spans="1:18">
      <c r="A26" s="202" t="s">
        <v>202</v>
      </c>
      <c r="B26" s="198">
        <v>0</v>
      </c>
      <c r="C26" s="198"/>
      <c r="D26" s="198">
        <v>0</v>
      </c>
      <c r="E26" s="198"/>
      <c r="F26" s="198">
        <v>0</v>
      </c>
      <c r="G26" s="198"/>
      <c r="H26" s="199">
        <v>0</v>
      </c>
      <c r="I26" s="198"/>
      <c r="J26" s="204">
        <v>0</v>
      </c>
      <c r="K26" s="204"/>
      <c r="L26" s="204">
        <v>0</v>
      </c>
      <c r="M26" s="204"/>
      <c r="N26" s="204">
        <v>0</v>
      </c>
      <c r="O26" s="198"/>
      <c r="P26" s="198">
        <v>0</v>
      </c>
      <c r="R26" s="198">
        <v>0</v>
      </c>
    </row>
    <row r="27" spans="1:18">
      <c r="A27" s="202" t="s">
        <v>203</v>
      </c>
      <c r="B27" s="198">
        <v>0</v>
      </c>
      <c r="C27" s="198"/>
      <c r="D27" s="198">
        <v>0</v>
      </c>
      <c r="E27" s="198"/>
      <c r="F27" s="198">
        <v>0</v>
      </c>
      <c r="G27" s="198"/>
      <c r="H27" s="199">
        <v>0</v>
      </c>
      <c r="I27" s="198"/>
      <c r="J27" s="204">
        <v>0</v>
      </c>
      <c r="K27" s="204"/>
      <c r="L27" s="204">
        <v>0</v>
      </c>
      <c r="M27" s="204"/>
      <c r="N27" s="204">
        <v>0</v>
      </c>
      <c r="O27" s="198"/>
      <c r="P27" s="198">
        <v>0</v>
      </c>
      <c r="R27" s="198">
        <v>0</v>
      </c>
    </row>
    <row r="28" spans="1:18">
      <c r="A28" s="202" t="s">
        <v>204</v>
      </c>
      <c r="B28" s="200">
        <v>0</v>
      </c>
      <c r="C28" s="198"/>
      <c r="D28" s="200">
        <v>0</v>
      </c>
      <c r="E28" s="198"/>
      <c r="F28" s="200">
        <v>0</v>
      </c>
      <c r="G28" s="198"/>
      <c r="H28" s="201">
        <v>0</v>
      </c>
      <c r="I28" s="198"/>
      <c r="J28" s="206">
        <v>0</v>
      </c>
      <c r="K28" s="204"/>
      <c r="L28" s="206">
        <v>0</v>
      </c>
      <c r="M28" s="204"/>
      <c r="N28" s="206">
        <v>0</v>
      </c>
      <c r="O28" s="198"/>
      <c r="P28" s="200">
        <v>0</v>
      </c>
      <c r="R28" s="200">
        <v>0</v>
      </c>
    </row>
    <row r="29" spans="1:18">
      <c r="A29" s="202" t="s">
        <v>205</v>
      </c>
      <c r="B29" s="198">
        <f>SUM(B26:B28)</f>
        <v>0</v>
      </c>
      <c r="C29" s="198"/>
      <c r="D29" s="198">
        <f>SUM(D26:D28)</f>
        <v>0</v>
      </c>
      <c r="E29" s="198"/>
      <c r="F29" s="198">
        <f>SUM(F26:F28)</f>
        <v>0</v>
      </c>
      <c r="G29" s="198"/>
      <c r="H29" s="199">
        <v>0</v>
      </c>
      <c r="J29" s="198">
        <v>0</v>
      </c>
      <c r="K29" s="198"/>
      <c r="L29" s="198">
        <v>0</v>
      </c>
      <c r="M29" s="198"/>
      <c r="N29" s="198">
        <v>0</v>
      </c>
      <c r="O29" s="198"/>
      <c r="P29" s="198">
        <f>SUM(P25:P28)</f>
        <v>0</v>
      </c>
      <c r="R29" s="198">
        <f>SUM(R25:R28)</f>
        <v>0</v>
      </c>
    </row>
    <row r="30" spans="1:18">
      <c r="A30" s="202"/>
      <c r="B30" s="198"/>
      <c r="C30" s="198"/>
      <c r="D30" s="198"/>
      <c r="E30" s="198"/>
      <c r="F30" s="198"/>
      <c r="G30" s="198"/>
      <c r="H30" s="199"/>
      <c r="J30" s="198"/>
      <c r="K30" s="198"/>
      <c r="L30" s="198"/>
      <c r="M30" s="198"/>
      <c r="N30" s="198"/>
      <c r="O30" s="198"/>
      <c r="P30" s="198"/>
      <c r="R30" s="198"/>
    </row>
    <row r="31" spans="1:18">
      <c r="A31" s="215" t="s">
        <v>73</v>
      </c>
      <c r="B31" s="198"/>
      <c r="C31" s="198"/>
      <c r="D31" s="198"/>
      <c r="E31" s="198"/>
      <c r="F31" s="198"/>
      <c r="G31" s="198"/>
      <c r="H31" s="199"/>
      <c r="J31" s="198"/>
      <c r="K31" s="198"/>
      <c r="L31" s="198"/>
      <c r="M31" s="198"/>
      <c r="N31" s="198"/>
      <c r="O31" s="198"/>
      <c r="P31" s="198"/>
      <c r="R31" s="198"/>
    </row>
    <row r="32" spans="1:18">
      <c r="A32" s="202" t="s">
        <v>201</v>
      </c>
      <c r="B32" s="198"/>
      <c r="C32" s="198"/>
      <c r="D32" s="198"/>
      <c r="E32" s="198"/>
      <c r="F32" s="198"/>
      <c r="G32" s="198"/>
      <c r="H32" s="199"/>
      <c r="J32" s="198">
        <v>0</v>
      </c>
      <c r="K32" s="198"/>
      <c r="L32" s="198">
        <v>0</v>
      </c>
      <c r="M32" s="198"/>
      <c r="N32" s="198">
        <v>0</v>
      </c>
      <c r="O32" s="198"/>
      <c r="P32" s="198">
        <v>0</v>
      </c>
      <c r="R32" s="198">
        <v>0</v>
      </c>
    </row>
    <row r="33" spans="1:18">
      <c r="A33" s="202" t="s">
        <v>202</v>
      </c>
      <c r="B33" s="198">
        <v>0</v>
      </c>
      <c r="C33" s="198"/>
      <c r="D33" s="198">
        <v>0</v>
      </c>
      <c r="E33" s="198"/>
      <c r="F33" s="198">
        <v>0</v>
      </c>
      <c r="G33" s="198"/>
      <c r="H33" s="199">
        <v>0</v>
      </c>
      <c r="I33" s="198"/>
      <c r="J33" s="198">
        <v>0</v>
      </c>
      <c r="K33" s="198"/>
      <c r="L33" s="198">
        <v>0</v>
      </c>
      <c r="M33" s="198"/>
      <c r="N33" s="198">
        <v>0</v>
      </c>
      <c r="O33" s="198"/>
      <c r="P33" s="198">
        <v>0</v>
      </c>
      <c r="R33" s="198">
        <v>0</v>
      </c>
    </row>
    <row r="34" spans="1:18">
      <c r="A34" s="202" t="s">
        <v>203</v>
      </c>
      <c r="B34" s="198">
        <v>0</v>
      </c>
      <c r="C34" s="198"/>
      <c r="D34" s="198">
        <v>0</v>
      </c>
      <c r="E34" s="198"/>
      <c r="F34" s="198">
        <v>0</v>
      </c>
      <c r="G34" s="198"/>
      <c r="H34" s="199">
        <v>0</v>
      </c>
      <c r="I34" s="198"/>
      <c r="J34" s="198">
        <v>0</v>
      </c>
      <c r="K34" s="198"/>
      <c r="L34" s="198">
        <v>0</v>
      </c>
      <c r="M34" s="198"/>
      <c r="N34" s="198">
        <v>0</v>
      </c>
      <c r="O34" s="198"/>
      <c r="P34" s="198">
        <v>0</v>
      </c>
      <c r="R34" s="198">
        <v>0</v>
      </c>
    </row>
    <row r="35" spans="1:18">
      <c r="A35" s="202" t="s">
        <v>204</v>
      </c>
      <c r="B35" s="200">
        <v>0</v>
      </c>
      <c r="C35" s="198"/>
      <c r="D35" s="200">
        <v>0</v>
      </c>
      <c r="E35" s="198"/>
      <c r="F35" s="200">
        <v>0</v>
      </c>
      <c r="G35" s="198"/>
      <c r="H35" s="201">
        <v>0</v>
      </c>
      <c r="I35" s="198"/>
      <c r="J35" s="200">
        <v>0</v>
      </c>
      <c r="K35" s="198"/>
      <c r="L35" s="200">
        <v>0</v>
      </c>
      <c r="M35" s="198"/>
      <c r="N35" s="200">
        <v>0</v>
      </c>
      <c r="O35" s="198"/>
      <c r="P35" s="200">
        <v>0</v>
      </c>
      <c r="R35" s="200">
        <v>0</v>
      </c>
    </row>
    <row r="36" spans="1:18">
      <c r="A36" s="202" t="s">
        <v>206</v>
      </c>
      <c r="B36" s="200">
        <f>SUM(B33:B35)</f>
        <v>0</v>
      </c>
      <c r="C36" s="198"/>
      <c r="D36" s="200">
        <f>SUM(D33:D35)</f>
        <v>0</v>
      </c>
      <c r="E36" s="198"/>
      <c r="F36" s="200">
        <v>0</v>
      </c>
      <c r="G36" s="198"/>
      <c r="H36" s="201">
        <f>22225000+19616000</f>
        <v>41841000</v>
      </c>
      <c r="J36" s="200">
        <v>49634000</v>
      </c>
      <c r="K36" s="198"/>
      <c r="L36" s="200">
        <v>29496</v>
      </c>
      <c r="M36" s="198"/>
      <c r="N36" s="200">
        <f>SUM(N32:N35)</f>
        <v>0</v>
      </c>
      <c r="O36" s="198"/>
      <c r="P36" s="200">
        <f>SUM(P32:P35)</f>
        <v>0</v>
      </c>
      <c r="R36" s="200">
        <f>SUM(R32:R35)</f>
        <v>0</v>
      </c>
    </row>
    <row r="37" spans="1:18">
      <c r="H37" s="197"/>
    </row>
    <row r="38" spans="1:18">
      <c r="A38" s="180" t="s">
        <v>171</v>
      </c>
      <c r="B38" s="200">
        <f>+B29+B36</f>
        <v>0</v>
      </c>
      <c r="C38" s="198"/>
      <c r="D38" s="200">
        <f>+D29+D36</f>
        <v>0</v>
      </c>
      <c r="E38" s="198"/>
      <c r="F38" s="206">
        <f>+F29+F36</f>
        <v>0</v>
      </c>
      <c r="G38" s="204"/>
      <c r="H38" s="201">
        <f>+H29+H36</f>
        <v>41841000</v>
      </c>
      <c r="I38" s="207"/>
      <c r="J38" s="206">
        <f>+J29+J36</f>
        <v>49634000</v>
      </c>
      <c r="K38" s="204"/>
      <c r="L38" s="206">
        <f>+L29+L36</f>
        <v>29496</v>
      </c>
      <c r="M38" s="204"/>
      <c r="N38" s="206">
        <f>+N29+N36</f>
        <v>0</v>
      </c>
      <c r="O38" s="204"/>
      <c r="P38" s="206">
        <f>+P29+P36</f>
        <v>0</v>
      </c>
      <c r="Q38" s="207"/>
      <c r="R38" s="206">
        <f>+R29+R36</f>
        <v>0</v>
      </c>
    </row>
    <row r="39" spans="1:18">
      <c r="B39" s="198"/>
      <c r="C39" s="198"/>
      <c r="D39" s="198"/>
      <c r="E39" s="198"/>
      <c r="F39" s="204"/>
      <c r="G39" s="204"/>
      <c r="H39" s="199"/>
      <c r="I39" s="207"/>
      <c r="J39" s="204"/>
      <c r="K39" s="204"/>
      <c r="L39" s="204"/>
      <c r="M39" s="204"/>
      <c r="N39" s="204"/>
      <c r="O39" s="204"/>
      <c r="P39" s="204"/>
      <c r="Q39" s="207"/>
      <c r="R39" s="204"/>
    </row>
    <row r="40" spans="1:18">
      <c r="B40" s="198"/>
      <c r="C40" s="198"/>
      <c r="D40" s="198"/>
      <c r="E40" s="198"/>
      <c r="F40" s="204"/>
      <c r="G40" s="204"/>
      <c r="H40" s="199"/>
      <c r="I40" s="207"/>
      <c r="J40" s="204"/>
      <c r="K40" s="204"/>
      <c r="L40" s="204"/>
      <c r="M40" s="204"/>
      <c r="N40" s="204"/>
      <c r="O40" s="204"/>
      <c r="P40" s="204"/>
      <c r="Q40" s="207"/>
      <c r="R40" s="204"/>
    </row>
    <row r="41" spans="1:18">
      <c r="A41" s="193" t="s">
        <v>78</v>
      </c>
      <c r="B41" s="198"/>
      <c r="C41" s="198"/>
      <c r="D41" s="198"/>
      <c r="E41" s="198"/>
      <c r="F41" s="204"/>
      <c r="G41" s="204"/>
      <c r="H41" s="199"/>
      <c r="I41" s="207"/>
      <c r="J41" s="204"/>
      <c r="K41" s="204"/>
      <c r="L41" s="204"/>
      <c r="M41" s="204"/>
      <c r="N41" s="204"/>
      <c r="O41" s="204"/>
      <c r="P41" s="204"/>
      <c r="Q41" s="207"/>
      <c r="R41" s="204"/>
    </row>
    <row r="42" spans="1:18">
      <c r="A42" s="228" t="s">
        <v>207</v>
      </c>
      <c r="B42" s="224"/>
      <c r="C42" s="224"/>
      <c r="D42" s="224"/>
      <c r="E42" s="224"/>
      <c r="F42" s="224"/>
      <c r="G42" s="224"/>
      <c r="H42" s="225"/>
      <c r="I42" s="226"/>
      <c r="J42" s="224"/>
      <c r="K42" s="224"/>
      <c r="L42" s="224"/>
      <c r="M42" s="224"/>
      <c r="N42" s="224"/>
      <c r="O42" s="224"/>
      <c r="P42" s="224"/>
      <c r="Q42" s="226"/>
      <c r="R42" s="224"/>
    </row>
    <row r="43" spans="1:18">
      <c r="A43" s="228" t="s">
        <v>208</v>
      </c>
      <c r="B43" s="200">
        <v>0</v>
      </c>
      <c r="C43" s="198"/>
      <c r="D43" s="200">
        <v>0</v>
      </c>
      <c r="E43" s="198"/>
      <c r="F43" s="206">
        <v>0</v>
      </c>
      <c r="G43" s="204"/>
      <c r="H43" s="201">
        <v>91504496</v>
      </c>
      <c r="I43" s="207"/>
      <c r="J43" s="206">
        <v>0</v>
      </c>
      <c r="K43" s="204"/>
      <c r="L43" s="206">
        <v>0</v>
      </c>
      <c r="M43" s="204"/>
      <c r="N43" s="206">
        <v>0</v>
      </c>
      <c r="O43" s="204"/>
      <c r="P43" s="206">
        <v>0</v>
      </c>
      <c r="Q43" s="207"/>
      <c r="R43" s="206">
        <v>0</v>
      </c>
    </row>
    <row r="44" spans="1:18">
      <c r="A44" s="228" t="s">
        <v>209</v>
      </c>
      <c r="B44" s="206">
        <f>SUM(B43)</f>
        <v>0</v>
      </c>
      <c r="C44" s="204"/>
      <c r="D44" s="206">
        <f>SUM(D43)</f>
        <v>0</v>
      </c>
      <c r="E44" s="204"/>
      <c r="F44" s="206">
        <f>SUM(F43)</f>
        <v>0</v>
      </c>
      <c r="G44" s="204"/>
      <c r="H44" s="201">
        <f>SUM(H43)</f>
        <v>91504496</v>
      </c>
      <c r="I44" s="207"/>
      <c r="J44" s="206">
        <f>SUM(J43)</f>
        <v>0</v>
      </c>
      <c r="K44" s="204"/>
      <c r="L44" s="206">
        <f>SUM(L43)</f>
        <v>0</v>
      </c>
      <c r="M44" s="204"/>
      <c r="N44" s="206">
        <f>SUM(N43)</f>
        <v>0</v>
      </c>
      <c r="O44" s="204"/>
      <c r="P44" s="206">
        <f>SUM(P43)</f>
        <v>0</v>
      </c>
      <c r="Q44" s="207"/>
      <c r="R44" s="206">
        <f>SUM(R43)</f>
        <v>0</v>
      </c>
    </row>
    <row r="45" spans="1:18">
      <c r="F45" s="207"/>
      <c r="G45" s="207"/>
      <c r="H45" s="197"/>
      <c r="I45" s="207"/>
      <c r="J45" s="207"/>
      <c r="K45" s="207"/>
      <c r="L45" s="207"/>
      <c r="M45" s="207"/>
      <c r="N45" s="207"/>
      <c r="O45" s="207"/>
      <c r="P45" s="207"/>
      <c r="Q45" s="207"/>
      <c r="R45" s="207"/>
    </row>
    <row r="46" spans="1:18" ht="13.5" thickBot="1">
      <c r="A46" s="193" t="s">
        <v>189</v>
      </c>
      <c r="B46" s="213">
        <f>+B14+B20-B38+B44</f>
        <v>0</v>
      </c>
      <c r="C46" s="209"/>
      <c r="D46" s="213">
        <f>+D14+D20-D38+D44</f>
        <v>0</v>
      </c>
      <c r="E46" s="209"/>
      <c r="F46" s="219">
        <f>SUM(F14,F20-F38,F44)</f>
        <v>0</v>
      </c>
      <c r="G46" s="238"/>
      <c r="H46" s="210">
        <f>SUM(H14,H20-H38,H44)</f>
        <v>49663496</v>
      </c>
      <c r="I46" s="207"/>
      <c r="J46" s="219">
        <f>SUM(J14,J20-J38,J44)</f>
        <v>29496</v>
      </c>
      <c r="K46" s="238"/>
      <c r="L46" s="219">
        <f>SUM(L14,L20-L38,L44)</f>
        <v>0</v>
      </c>
      <c r="M46" s="238"/>
      <c r="N46" s="219">
        <f>SUM(N14,N20-N38,N44)</f>
        <v>0</v>
      </c>
      <c r="O46" s="238"/>
      <c r="P46" s="219">
        <f>SUM(P14,P20-P38,P44)</f>
        <v>0</v>
      </c>
      <c r="Q46" s="207"/>
      <c r="R46" s="219">
        <f>SUM(R14,R20-R38,R44)</f>
        <v>0</v>
      </c>
    </row>
    <row r="47" spans="1:18" ht="13.5" thickTop="1">
      <c r="J47" s="233"/>
      <c r="K47" s="233"/>
      <c r="L47" s="233"/>
      <c r="M47" s="233"/>
      <c r="N47" s="233"/>
      <c r="O47" s="233"/>
      <c r="P47" s="233"/>
      <c r="Q47" s="211"/>
      <c r="R47" s="233"/>
    </row>
    <row r="48" spans="1:18">
      <c r="J48" s="211"/>
      <c r="K48" s="211"/>
      <c r="L48" s="211"/>
      <c r="M48" s="211"/>
      <c r="N48" s="211"/>
      <c r="O48" s="211"/>
      <c r="P48" s="211"/>
      <c r="Q48" s="211"/>
      <c r="R48" s="211"/>
    </row>
    <row r="50" spans="2:16" ht="15">
      <c r="B50" s="211"/>
      <c r="D50" s="202" t="s">
        <v>236</v>
      </c>
      <c r="F50" s="234">
        <v>19616000</v>
      </c>
      <c r="G50" s="234"/>
      <c r="H50" s="234">
        <v>22225000</v>
      </c>
      <c r="I50" s="234"/>
      <c r="J50" s="234">
        <v>49634000</v>
      </c>
      <c r="K50" s="234"/>
      <c r="L50" s="234">
        <v>22047000</v>
      </c>
      <c r="M50" s="234"/>
      <c r="N50" s="234">
        <f>28147000-5600000</f>
        <v>22547000</v>
      </c>
      <c r="O50" s="234"/>
      <c r="P50" s="234">
        <f>SUM(F50:N50)</f>
        <v>136069000</v>
      </c>
    </row>
    <row r="51" spans="2:16" ht="15">
      <c r="D51" s="180" t="s">
        <v>72</v>
      </c>
      <c r="F51" s="235">
        <v>0</v>
      </c>
      <c r="G51" s="236"/>
      <c r="H51" s="235">
        <v>0</v>
      </c>
      <c r="I51" s="236"/>
      <c r="J51" s="235">
        <v>0</v>
      </c>
      <c r="K51" s="236"/>
      <c r="L51" s="237">
        <v>22017000</v>
      </c>
      <c r="M51" s="236"/>
      <c r="N51" s="235">
        <v>22547000</v>
      </c>
      <c r="O51" s="236"/>
      <c r="P51" s="235">
        <f>SUM(F51:N51)</f>
        <v>44564000</v>
      </c>
    </row>
    <row r="52" spans="2:16" ht="15">
      <c r="D52" s="180" t="s">
        <v>73</v>
      </c>
      <c r="F52" s="234">
        <f>+F50-F51</f>
        <v>19616000</v>
      </c>
      <c r="G52" s="234"/>
      <c r="H52" s="234">
        <f>+H50-H51</f>
        <v>22225000</v>
      </c>
      <c r="I52" s="234"/>
      <c r="J52" s="234">
        <f>+J50-J51</f>
        <v>49634000</v>
      </c>
      <c r="K52" s="234"/>
      <c r="L52" s="234">
        <f>+L50-L51</f>
        <v>30000</v>
      </c>
      <c r="M52" s="234"/>
      <c r="N52" s="234">
        <f>+N50-N51</f>
        <v>0</v>
      </c>
      <c r="O52" s="234"/>
      <c r="P52" s="234">
        <f>+P50-P51</f>
        <v>91505000</v>
      </c>
    </row>
  </sheetData>
  <mergeCells count="6">
    <mergeCell ref="J9:R9"/>
    <mergeCell ref="A1:R1"/>
    <mergeCell ref="A2:R2"/>
    <mergeCell ref="A3:R3"/>
    <mergeCell ref="A4:R4"/>
    <mergeCell ref="A5:S5"/>
  </mergeCells>
  <printOptions horizontalCentered="1"/>
  <pageMargins left="0.7" right="0.7" top="0.75" bottom="0.75" header="0.3" footer="0.3"/>
  <pageSetup scale="98" firstPageNumber="64" fitToWidth="2" orientation="portrait" useFirstPageNumber="1" r:id="rId1"/>
  <headerFooter>
    <oddFooter>&amp;C&amp;P</oddFooter>
  </headerFooter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zoomScaleNormal="100" zoomScaleSheetLayoutView="90" workbookViewId="0">
      <selection sqref="A1:A4"/>
    </sheetView>
  </sheetViews>
  <sheetFormatPr defaultRowHeight="15"/>
  <cols>
    <col min="1" max="1" width="17.5703125" style="265" customWidth="1"/>
    <col min="2" max="2" width="3" style="325" customWidth="1"/>
    <col min="3" max="3" width="23.85546875" style="265" customWidth="1"/>
    <col min="4" max="4" width="1.5703125" style="265" customWidth="1"/>
    <col min="5" max="5" width="9.5703125" style="265" bestFit="1" customWidth="1"/>
    <col min="6" max="6" width="11.28515625" style="265" bestFit="1" customWidth="1"/>
    <col min="7" max="7" width="9.5703125" style="265" bestFit="1" customWidth="1"/>
    <col min="8" max="8" width="11" style="265" bestFit="1" customWidth="1"/>
    <col min="9" max="9" width="3.85546875" style="265" customWidth="1"/>
    <col min="10" max="255" width="9.140625" style="265"/>
    <col min="256" max="256" width="16.140625" style="265" customWidth="1"/>
    <col min="257" max="257" width="1.5703125" style="265" customWidth="1"/>
    <col min="258" max="258" width="21.140625" style="265" customWidth="1"/>
    <col min="259" max="259" width="1.5703125" style="265" customWidth="1"/>
    <col min="260" max="264" width="13.5703125" style="265" customWidth="1"/>
    <col min="265" max="265" width="2.5703125" style="265" customWidth="1"/>
    <col min="266" max="511" width="9.140625" style="265"/>
    <col min="512" max="512" width="16.140625" style="265" customWidth="1"/>
    <col min="513" max="513" width="1.5703125" style="265" customWidth="1"/>
    <col min="514" max="514" width="21.140625" style="265" customWidth="1"/>
    <col min="515" max="515" width="1.5703125" style="265" customWidth="1"/>
    <col min="516" max="520" width="13.5703125" style="265" customWidth="1"/>
    <col min="521" max="521" width="2.5703125" style="265" customWidth="1"/>
    <col min="522" max="767" width="9.140625" style="265"/>
    <col min="768" max="768" width="16.140625" style="265" customWidth="1"/>
    <col min="769" max="769" width="1.5703125" style="265" customWidth="1"/>
    <col min="770" max="770" width="21.140625" style="265" customWidth="1"/>
    <col min="771" max="771" width="1.5703125" style="265" customWidth="1"/>
    <col min="772" max="776" width="13.5703125" style="265" customWidth="1"/>
    <col min="777" max="777" width="2.5703125" style="265" customWidth="1"/>
    <col min="778" max="1023" width="9.140625" style="265"/>
    <col min="1024" max="1024" width="16.140625" style="265" customWidth="1"/>
    <col min="1025" max="1025" width="1.5703125" style="265" customWidth="1"/>
    <col min="1026" max="1026" width="21.140625" style="265" customWidth="1"/>
    <col min="1027" max="1027" width="1.5703125" style="265" customWidth="1"/>
    <col min="1028" max="1032" width="13.5703125" style="265" customWidth="1"/>
    <col min="1033" max="1033" width="2.5703125" style="265" customWidth="1"/>
    <col min="1034" max="1279" width="9.140625" style="265"/>
    <col min="1280" max="1280" width="16.140625" style="265" customWidth="1"/>
    <col min="1281" max="1281" width="1.5703125" style="265" customWidth="1"/>
    <col min="1282" max="1282" width="21.140625" style="265" customWidth="1"/>
    <col min="1283" max="1283" width="1.5703125" style="265" customWidth="1"/>
    <col min="1284" max="1288" width="13.5703125" style="265" customWidth="1"/>
    <col min="1289" max="1289" width="2.5703125" style="265" customWidth="1"/>
    <col min="1290" max="1535" width="9.140625" style="265"/>
    <col min="1536" max="1536" width="16.140625" style="265" customWidth="1"/>
    <col min="1537" max="1537" width="1.5703125" style="265" customWidth="1"/>
    <col min="1538" max="1538" width="21.140625" style="265" customWidth="1"/>
    <col min="1539" max="1539" width="1.5703125" style="265" customWidth="1"/>
    <col min="1540" max="1544" width="13.5703125" style="265" customWidth="1"/>
    <col min="1545" max="1545" width="2.5703125" style="265" customWidth="1"/>
    <col min="1546" max="1791" width="9.140625" style="265"/>
    <col min="1792" max="1792" width="16.140625" style="265" customWidth="1"/>
    <col min="1793" max="1793" width="1.5703125" style="265" customWidth="1"/>
    <col min="1794" max="1794" width="21.140625" style="265" customWidth="1"/>
    <col min="1795" max="1795" width="1.5703125" style="265" customWidth="1"/>
    <col min="1796" max="1800" width="13.5703125" style="265" customWidth="1"/>
    <col min="1801" max="1801" width="2.5703125" style="265" customWidth="1"/>
    <col min="1802" max="2047" width="9.140625" style="265"/>
    <col min="2048" max="2048" width="16.140625" style="265" customWidth="1"/>
    <col min="2049" max="2049" width="1.5703125" style="265" customWidth="1"/>
    <col min="2050" max="2050" width="21.140625" style="265" customWidth="1"/>
    <col min="2051" max="2051" width="1.5703125" style="265" customWidth="1"/>
    <col min="2052" max="2056" width="13.5703125" style="265" customWidth="1"/>
    <col min="2057" max="2057" width="2.5703125" style="265" customWidth="1"/>
    <col min="2058" max="2303" width="9.140625" style="265"/>
    <col min="2304" max="2304" width="16.140625" style="265" customWidth="1"/>
    <col min="2305" max="2305" width="1.5703125" style="265" customWidth="1"/>
    <col min="2306" max="2306" width="21.140625" style="265" customWidth="1"/>
    <col min="2307" max="2307" width="1.5703125" style="265" customWidth="1"/>
    <col min="2308" max="2312" width="13.5703125" style="265" customWidth="1"/>
    <col min="2313" max="2313" width="2.5703125" style="265" customWidth="1"/>
    <col min="2314" max="2559" width="9.140625" style="265"/>
    <col min="2560" max="2560" width="16.140625" style="265" customWidth="1"/>
    <col min="2561" max="2561" width="1.5703125" style="265" customWidth="1"/>
    <col min="2562" max="2562" width="21.140625" style="265" customWidth="1"/>
    <col min="2563" max="2563" width="1.5703125" style="265" customWidth="1"/>
    <col min="2564" max="2568" width="13.5703125" style="265" customWidth="1"/>
    <col min="2569" max="2569" width="2.5703125" style="265" customWidth="1"/>
    <col min="2570" max="2815" width="9.140625" style="265"/>
    <col min="2816" max="2816" width="16.140625" style="265" customWidth="1"/>
    <col min="2817" max="2817" width="1.5703125" style="265" customWidth="1"/>
    <col min="2818" max="2818" width="21.140625" style="265" customWidth="1"/>
    <col min="2819" max="2819" width="1.5703125" style="265" customWidth="1"/>
    <col min="2820" max="2824" width="13.5703125" style="265" customWidth="1"/>
    <col min="2825" max="2825" width="2.5703125" style="265" customWidth="1"/>
    <col min="2826" max="3071" width="9.140625" style="265"/>
    <col min="3072" max="3072" width="16.140625" style="265" customWidth="1"/>
    <col min="3073" max="3073" width="1.5703125" style="265" customWidth="1"/>
    <col min="3074" max="3074" width="21.140625" style="265" customWidth="1"/>
    <col min="3075" max="3075" width="1.5703125" style="265" customWidth="1"/>
    <col min="3076" max="3080" width="13.5703125" style="265" customWidth="1"/>
    <col min="3081" max="3081" width="2.5703125" style="265" customWidth="1"/>
    <col min="3082" max="3327" width="9.140625" style="265"/>
    <col min="3328" max="3328" width="16.140625" style="265" customWidth="1"/>
    <col min="3329" max="3329" width="1.5703125" style="265" customWidth="1"/>
    <col min="3330" max="3330" width="21.140625" style="265" customWidth="1"/>
    <col min="3331" max="3331" width="1.5703125" style="265" customWidth="1"/>
    <col min="3332" max="3336" width="13.5703125" style="265" customWidth="1"/>
    <col min="3337" max="3337" width="2.5703125" style="265" customWidth="1"/>
    <col min="3338" max="3583" width="9.140625" style="265"/>
    <col min="3584" max="3584" width="16.140625" style="265" customWidth="1"/>
    <col min="3585" max="3585" width="1.5703125" style="265" customWidth="1"/>
    <col min="3586" max="3586" width="21.140625" style="265" customWidth="1"/>
    <col min="3587" max="3587" width="1.5703125" style="265" customWidth="1"/>
    <col min="3588" max="3592" width="13.5703125" style="265" customWidth="1"/>
    <col min="3593" max="3593" width="2.5703125" style="265" customWidth="1"/>
    <col min="3594" max="3839" width="9.140625" style="265"/>
    <col min="3840" max="3840" width="16.140625" style="265" customWidth="1"/>
    <col min="3841" max="3841" width="1.5703125" style="265" customWidth="1"/>
    <col min="3842" max="3842" width="21.140625" style="265" customWidth="1"/>
    <col min="3843" max="3843" width="1.5703125" style="265" customWidth="1"/>
    <col min="3844" max="3848" width="13.5703125" style="265" customWidth="1"/>
    <col min="3849" max="3849" width="2.5703125" style="265" customWidth="1"/>
    <col min="3850" max="4095" width="9.140625" style="265"/>
    <col min="4096" max="4096" width="16.140625" style="265" customWidth="1"/>
    <col min="4097" max="4097" width="1.5703125" style="265" customWidth="1"/>
    <col min="4098" max="4098" width="21.140625" style="265" customWidth="1"/>
    <col min="4099" max="4099" width="1.5703125" style="265" customWidth="1"/>
    <col min="4100" max="4104" width="13.5703125" style="265" customWidth="1"/>
    <col min="4105" max="4105" width="2.5703125" style="265" customWidth="1"/>
    <col min="4106" max="4351" width="9.140625" style="265"/>
    <col min="4352" max="4352" width="16.140625" style="265" customWidth="1"/>
    <col min="4353" max="4353" width="1.5703125" style="265" customWidth="1"/>
    <col min="4354" max="4354" width="21.140625" style="265" customWidth="1"/>
    <col min="4355" max="4355" width="1.5703125" style="265" customWidth="1"/>
    <col min="4356" max="4360" width="13.5703125" style="265" customWidth="1"/>
    <col min="4361" max="4361" width="2.5703125" style="265" customWidth="1"/>
    <col min="4362" max="4607" width="9.140625" style="265"/>
    <col min="4608" max="4608" width="16.140625" style="265" customWidth="1"/>
    <col min="4609" max="4609" width="1.5703125" style="265" customWidth="1"/>
    <col min="4610" max="4610" width="21.140625" style="265" customWidth="1"/>
    <col min="4611" max="4611" width="1.5703125" style="265" customWidth="1"/>
    <col min="4612" max="4616" width="13.5703125" style="265" customWidth="1"/>
    <col min="4617" max="4617" width="2.5703125" style="265" customWidth="1"/>
    <col min="4618" max="4863" width="9.140625" style="265"/>
    <col min="4864" max="4864" width="16.140625" style="265" customWidth="1"/>
    <col min="4865" max="4865" width="1.5703125" style="265" customWidth="1"/>
    <col min="4866" max="4866" width="21.140625" style="265" customWidth="1"/>
    <col min="4867" max="4867" width="1.5703125" style="265" customWidth="1"/>
    <col min="4868" max="4872" width="13.5703125" style="265" customWidth="1"/>
    <col min="4873" max="4873" width="2.5703125" style="265" customWidth="1"/>
    <col min="4874" max="5119" width="9.140625" style="265"/>
    <col min="5120" max="5120" width="16.140625" style="265" customWidth="1"/>
    <col min="5121" max="5121" width="1.5703125" style="265" customWidth="1"/>
    <col min="5122" max="5122" width="21.140625" style="265" customWidth="1"/>
    <col min="5123" max="5123" width="1.5703125" style="265" customWidth="1"/>
    <col min="5124" max="5128" width="13.5703125" style="265" customWidth="1"/>
    <col min="5129" max="5129" width="2.5703125" style="265" customWidth="1"/>
    <col min="5130" max="5375" width="9.140625" style="265"/>
    <col min="5376" max="5376" width="16.140625" style="265" customWidth="1"/>
    <col min="5377" max="5377" width="1.5703125" style="265" customWidth="1"/>
    <col min="5378" max="5378" width="21.140625" style="265" customWidth="1"/>
    <col min="5379" max="5379" width="1.5703125" style="265" customWidth="1"/>
    <col min="5380" max="5384" width="13.5703125" style="265" customWidth="1"/>
    <col min="5385" max="5385" width="2.5703125" style="265" customWidth="1"/>
    <col min="5386" max="5631" width="9.140625" style="265"/>
    <col min="5632" max="5632" width="16.140625" style="265" customWidth="1"/>
    <col min="5633" max="5633" width="1.5703125" style="265" customWidth="1"/>
    <col min="5634" max="5634" width="21.140625" style="265" customWidth="1"/>
    <col min="5635" max="5635" width="1.5703125" style="265" customWidth="1"/>
    <col min="5636" max="5640" width="13.5703125" style="265" customWidth="1"/>
    <col min="5641" max="5641" width="2.5703125" style="265" customWidth="1"/>
    <col min="5642" max="5887" width="9.140625" style="265"/>
    <col min="5888" max="5888" width="16.140625" style="265" customWidth="1"/>
    <col min="5889" max="5889" width="1.5703125" style="265" customWidth="1"/>
    <col min="5890" max="5890" width="21.140625" style="265" customWidth="1"/>
    <col min="5891" max="5891" width="1.5703125" style="265" customWidth="1"/>
    <col min="5892" max="5896" width="13.5703125" style="265" customWidth="1"/>
    <col min="5897" max="5897" width="2.5703125" style="265" customWidth="1"/>
    <col min="5898" max="6143" width="9.140625" style="265"/>
    <col min="6144" max="6144" width="16.140625" style="265" customWidth="1"/>
    <col min="6145" max="6145" width="1.5703125" style="265" customWidth="1"/>
    <col min="6146" max="6146" width="21.140625" style="265" customWidth="1"/>
    <col min="6147" max="6147" width="1.5703125" style="265" customWidth="1"/>
    <col min="6148" max="6152" width="13.5703125" style="265" customWidth="1"/>
    <col min="6153" max="6153" width="2.5703125" style="265" customWidth="1"/>
    <col min="6154" max="6399" width="9.140625" style="265"/>
    <col min="6400" max="6400" width="16.140625" style="265" customWidth="1"/>
    <col min="6401" max="6401" width="1.5703125" style="265" customWidth="1"/>
    <col min="6402" max="6402" width="21.140625" style="265" customWidth="1"/>
    <col min="6403" max="6403" width="1.5703125" style="265" customWidth="1"/>
    <col min="6404" max="6408" width="13.5703125" style="265" customWidth="1"/>
    <col min="6409" max="6409" width="2.5703125" style="265" customWidth="1"/>
    <col min="6410" max="6655" width="9.140625" style="265"/>
    <col min="6656" max="6656" width="16.140625" style="265" customWidth="1"/>
    <col min="6657" max="6657" width="1.5703125" style="265" customWidth="1"/>
    <col min="6658" max="6658" width="21.140625" style="265" customWidth="1"/>
    <col min="6659" max="6659" width="1.5703125" style="265" customWidth="1"/>
    <col min="6660" max="6664" width="13.5703125" style="265" customWidth="1"/>
    <col min="6665" max="6665" width="2.5703125" style="265" customWidth="1"/>
    <col min="6666" max="6911" width="9.140625" style="265"/>
    <col min="6912" max="6912" width="16.140625" style="265" customWidth="1"/>
    <col min="6913" max="6913" width="1.5703125" style="265" customWidth="1"/>
    <col min="6914" max="6914" width="21.140625" style="265" customWidth="1"/>
    <col min="6915" max="6915" width="1.5703125" style="265" customWidth="1"/>
    <col min="6916" max="6920" width="13.5703125" style="265" customWidth="1"/>
    <col min="6921" max="6921" width="2.5703125" style="265" customWidth="1"/>
    <col min="6922" max="7167" width="9.140625" style="265"/>
    <col min="7168" max="7168" width="16.140625" style="265" customWidth="1"/>
    <col min="7169" max="7169" width="1.5703125" style="265" customWidth="1"/>
    <col min="7170" max="7170" width="21.140625" style="265" customWidth="1"/>
    <col min="7171" max="7171" width="1.5703125" style="265" customWidth="1"/>
    <col min="7172" max="7176" width="13.5703125" style="265" customWidth="1"/>
    <col min="7177" max="7177" width="2.5703125" style="265" customWidth="1"/>
    <col min="7178" max="7423" width="9.140625" style="265"/>
    <col min="7424" max="7424" width="16.140625" style="265" customWidth="1"/>
    <col min="7425" max="7425" width="1.5703125" style="265" customWidth="1"/>
    <col min="7426" max="7426" width="21.140625" style="265" customWidth="1"/>
    <col min="7427" max="7427" width="1.5703125" style="265" customWidth="1"/>
    <col min="7428" max="7432" width="13.5703125" style="265" customWidth="1"/>
    <col min="7433" max="7433" width="2.5703125" style="265" customWidth="1"/>
    <col min="7434" max="7679" width="9.140625" style="265"/>
    <col min="7680" max="7680" width="16.140625" style="265" customWidth="1"/>
    <col min="7681" max="7681" width="1.5703125" style="265" customWidth="1"/>
    <col min="7682" max="7682" width="21.140625" style="265" customWidth="1"/>
    <col min="7683" max="7683" width="1.5703125" style="265" customWidth="1"/>
    <col min="7684" max="7688" width="13.5703125" style="265" customWidth="1"/>
    <col min="7689" max="7689" width="2.5703125" style="265" customWidth="1"/>
    <col min="7690" max="7935" width="9.140625" style="265"/>
    <col min="7936" max="7936" width="16.140625" style="265" customWidth="1"/>
    <col min="7937" max="7937" width="1.5703125" style="265" customWidth="1"/>
    <col min="7938" max="7938" width="21.140625" style="265" customWidth="1"/>
    <col min="7939" max="7939" width="1.5703125" style="265" customWidth="1"/>
    <col min="7940" max="7944" width="13.5703125" style="265" customWidth="1"/>
    <col min="7945" max="7945" width="2.5703125" style="265" customWidth="1"/>
    <col min="7946" max="8191" width="9.140625" style="265"/>
    <col min="8192" max="8192" width="16.140625" style="265" customWidth="1"/>
    <col min="8193" max="8193" width="1.5703125" style="265" customWidth="1"/>
    <col min="8194" max="8194" width="21.140625" style="265" customWidth="1"/>
    <col min="8195" max="8195" width="1.5703125" style="265" customWidth="1"/>
    <col min="8196" max="8200" width="13.5703125" style="265" customWidth="1"/>
    <col min="8201" max="8201" width="2.5703125" style="265" customWidth="1"/>
    <col min="8202" max="8447" width="9.140625" style="265"/>
    <col min="8448" max="8448" width="16.140625" style="265" customWidth="1"/>
    <col min="8449" max="8449" width="1.5703125" style="265" customWidth="1"/>
    <col min="8450" max="8450" width="21.140625" style="265" customWidth="1"/>
    <col min="8451" max="8451" width="1.5703125" style="265" customWidth="1"/>
    <col min="8452" max="8456" width="13.5703125" style="265" customWidth="1"/>
    <col min="8457" max="8457" width="2.5703125" style="265" customWidth="1"/>
    <col min="8458" max="8703" width="9.140625" style="265"/>
    <col min="8704" max="8704" width="16.140625" style="265" customWidth="1"/>
    <col min="8705" max="8705" width="1.5703125" style="265" customWidth="1"/>
    <col min="8706" max="8706" width="21.140625" style="265" customWidth="1"/>
    <col min="8707" max="8707" width="1.5703125" style="265" customWidth="1"/>
    <col min="8708" max="8712" width="13.5703125" style="265" customWidth="1"/>
    <col min="8713" max="8713" width="2.5703125" style="265" customWidth="1"/>
    <col min="8714" max="8959" width="9.140625" style="265"/>
    <col min="8960" max="8960" width="16.140625" style="265" customWidth="1"/>
    <col min="8961" max="8961" width="1.5703125" style="265" customWidth="1"/>
    <col min="8962" max="8962" width="21.140625" style="265" customWidth="1"/>
    <col min="8963" max="8963" width="1.5703125" style="265" customWidth="1"/>
    <col min="8964" max="8968" width="13.5703125" style="265" customWidth="1"/>
    <col min="8969" max="8969" width="2.5703125" style="265" customWidth="1"/>
    <col min="8970" max="9215" width="9.140625" style="265"/>
    <col min="9216" max="9216" width="16.140625" style="265" customWidth="1"/>
    <col min="9217" max="9217" width="1.5703125" style="265" customWidth="1"/>
    <col min="9218" max="9218" width="21.140625" style="265" customWidth="1"/>
    <col min="9219" max="9219" width="1.5703125" style="265" customWidth="1"/>
    <col min="9220" max="9224" width="13.5703125" style="265" customWidth="1"/>
    <col min="9225" max="9225" width="2.5703125" style="265" customWidth="1"/>
    <col min="9226" max="9471" width="9.140625" style="265"/>
    <col min="9472" max="9472" width="16.140625" style="265" customWidth="1"/>
    <col min="9473" max="9473" width="1.5703125" style="265" customWidth="1"/>
    <col min="9474" max="9474" width="21.140625" style="265" customWidth="1"/>
    <col min="9475" max="9475" width="1.5703125" style="265" customWidth="1"/>
    <col min="9476" max="9480" width="13.5703125" style="265" customWidth="1"/>
    <col min="9481" max="9481" width="2.5703125" style="265" customWidth="1"/>
    <col min="9482" max="9727" width="9.140625" style="265"/>
    <col min="9728" max="9728" width="16.140625" style="265" customWidth="1"/>
    <col min="9729" max="9729" width="1.5703125" style="265" customWidth="1"/>
    <col min="9730" max="9730" width="21.140625" style="265" customWidth="1"/>
    <col min="9731" max="9731" width="1.5703125" style="265" customWidth="1"/>
    <col min="9732" max="9736" width="13.5703125" style="265" customWidth="1"/>
    <col min="9737" max="9737" width="2.5703125" style="265" customWidth="1"/>
    <col min="9738" max="9983" width="9.140625" style="265"/>
    <col min="9984" max="9984" width="16.140625" style="265" customWidth="1"/>
    <col min="9985" max="9985" width="1.5703125" style="265" customWidth="1"/>
    <col min="9986" max="9986" width="21.140625" style="265" customWidth="1"/>
    <col min="9987" max="9987" width="1.5703125" style="265" customWidth="1"/>
    <col min="9988" max="9992" width="13.5703125" style="265" customWidth="1"/>
    <col min="9993" max="9993" width="2.5703125" style="265" customWidth="1"/>
    <col min="9994" max="10239" width="9.140625" style="265"/>
    <col min="10240" max="10240" width="16.140625" style="265" customWidth="1"/>
    <col min="10241" max="10241" width="1.5703125" style="265" customWidth="1"/>
    <col min="10242" max="10242" width="21.140625" style="265" customWidth="1"/>
    <col min="10243" max="10243" width="1.5703125" style="265" customWidth="1"/>
    <col min="10244" max="10248" width="13.5703125" style="265" customWidth="1"/>
    <col min="10249" max="10249" width="2.5703125" style="265" customWidth="1"/>
    <col min="10250" max="10495" width="9.140625" style="265"/>
    <col min="10496" max="10496" width="16.140625" style="265" customWidth="1"/>
    <col min="10497" max="10497" width="1.5703125" style="265" customWidth="1"/>
    <col min="10498" max="10498" width="21.140625" style="265" customWidth="1"/>
    <col min="10499" max="10499" width="1.5703125" style="265" customWidth="1"/>
    <col min="10500" max="10504" width="13.5703125" style="265" customWidth="1"/>
    <col min="10505" max="10505" width="2.5703125" style="265" customWidth="1"/>
    <col min="10506" max="10751" width="9.140625" style="265"/>
    <col min="10752" max="10752" width="16.140625" style="265" customWidth="1"/>
    <col min="10753" max="10753" width="1.5703125" style="265" customWidth="1"/>
    <col min="10754" max="10754" width="21.140625" style="265" customWidth="1"/>
    <col min="10755" max="10755" width="1.5703125" style="265" customWidth="1"/>
    <col min="10756" max="10760" width="13.5703125" style="265" customWidth="1"/>
    <col min="10761" max="10761" width="2.5703125" style="265" customWidth="1"/>
    <col min="10762" max="11007" width="9.140625" style="265"/>
    <col min="11008" max="11008" width="16.140625" style="265" customWidth="1"/>
    <col min="11009" max="11009" width="1.5703125" style="265" customWidth="1"/>
    <col min="11010" max="11010" width="21.140625" style="265" customWidth="1"/>
    <col min="11011" max="11011" width="1.5703125" style="265" customWidth="1"/>
    <col min="11012" max="11016" width="13.5703125" style="265" customWidth="1"/>
    <col min="11017" max="11017" width="2.5703125" style="265" customWidth="1"/>
    <col min="11018" max="11263" width="9.140625" style="265"/>
    <col min="11264" max="11264" width="16.140625" style="265" customWidth="1"/>
    <col min="11265" max="11265" width="1.5703125" style="265" customWidth="1"/>
    <col min="11266" max="11266" width="21.140625" style="265" customWidth="1"/>
    <col min="11267" max="11267" width="1.5703125" style="265" customWidth="1"/>
    <col min="11268" max="11272" width="13.5703125" style="265" customWidth="1"/>
    <col min="11273" max="11273" width="2.5703125" style="265" customWidth="1"/>
    <col min="11274" max="11519" width="9.140625" style="265"/>
    <col min="11520" max="11520" width="16.140625" style="265" customWidth="1"/>
    <col min="11521" max="11521" width="1.5703125" style="265" customWidth="1"/>
    <col min="11522" max="11522" width="21.140625" style="265" customWidth="1"/>
    <col min="11523" max="11523" width="1.5703125" style="265" customWidth="1"/>
    <col min="11524" max="11528" width="13.5703125" style="265" customWidth="1"/>
    <col min="11529" max="11529" width="2.5703125" style="265" customWidth="1"/>
    <col min="11530" max="11775" width="9.140625" style="265"/>
    <col min="11776" max="11776" width="16.140625" style="265" customWidth="1"/>
    <col min="11777" max="11777" width="1.5703125" style="265" customWidth="1"/>
    <col min="11778" max="11778" width="21.140625" style="265" customWidth="1"/>
    <col min="11779" max="11779" width="1.5703125" style="265" customWidth="1"/>
    <col min="11780" max="11784" width="13.5703125" style="265" customWidth="1"/>
    <col min="11785" max="11785" width="2.5703125" style="265" customWidth="1"/>
    <col min="11786" max="12031" width="9.140625" style="265"/>
    <col min="12032" max="12032" width="16.140625" style="265" customWidth="1"/>
    <col min="12033" max="12033" width="1.5703125" style="265" customWidth="1"/>
    <col min="12034" max="12034" width="21.140625" style="265" customWidth="1"/>
    <col min="12035" max="12035" width="1.5703125" style="265" customWidth="1"/>
    <col min="12036" max="12040" width="13.5703125" style="265" customWidth="1"/>
    <col min="12041" max="12041" width="2.5703125" style="265" customWidth="1"/>
    <col min="12042" max="12287" width="9.140625" style="265"/>
    <col min="12288" max="12288" width="16.140625" style="265" customWidth="1"/>
    <col min="12289" max="12289" width="1.5703125" style="265" customWidth="1"/>
    <col min="12290" max="12290" width="21.140625" style="265" customWidth="1"/>
    <col min="12291" max="12291" width="1.5703125" style="265" customWidth="1"/>
    <col min="12292" max="12296" width="13.5703125" style="265" customWidth="1"/>
    <col min="12297" max="12297" width="2.5703125" style="265" customWidth="1"/>
    <col min="12298" max="12543" width="9.140625" style="265"/>
    <col min="12544" max="12544" width="16.140625" style="265" customWidth="1"/>
    <col min="12545" max="12545" width="1.5703125" style="265" customWidth="1"/>
    <col min="12546" max="12546" width="21.140625" style="265" customWidth="1"/>
    <col min="12547" max="12547" width="1.5703125" style="265" customWidth="1"/>
    <col min="12548" max="12552" width="13.5703125" style="265" customWidth="1"/>
    <col min="12553" max="12553" width="2.5703125" style="265" customWidth="1"/>
    <col min="12554" max="12799" width="9.140625" style="265"/>
    <col min="12800" max="12800" width="16.140625" style="265" customWidth="1"/>
    <col min="12801" max="12801" width="1.5703125" style="265" customWidth="1"/>
    <col min="12802" max="12802" width="21.140625" style="265" customWidth="1"/>
    <col min="12803" max="12803" width="1.5703125" style="265" customWidth="1"/>
    <col min="12804" max="12808" width="13.5703125" style="265" customWidth="1"/>
    <col min="12809" max="12809" width="2.5703125" style="265" customWidth="1"/>
    <col min="12810" max="13055" width="9.140625" style="265"/>
    <col min="13056" max="13056" width="16.140625" style="265" customWidth="1"/>
    <col min="13057" max="13057" width="1.5703125" style="265" customWidth="1"/>
    <col min="13058" max="13058" width="21.140625" style="265" customWidth="1"/>
    <col min="13059" max="13059" width="1.5703125" style="265" customWidth="1"/>
    <col min="13060" max="13064" width="13.5703125" style="265" customWidth="1"/>
    <col min="13065" max="13065" width="2.5703125" style="265" customWidth="1"/>
    <col min="13066" max="13311" width="9.140625" style="265"/>
    <col min="13312" max="13312" width="16.140625" style="265" customWidth="1"/>
    <col min="13313" max="13313" width="1.5703125" style="265" customWidth="1"/>
    <col min="13314" max="13314" width="21.140625" style="265" customWidth="1"/>
    <col min="13315" max="13315" width="1.5703125" style="265" customWidth="1"/>
    <col min="13316" max="13320" width="13.5703125" style="265" customWidth="1"/>
    <col min="13321" max="13321" width="2.5703125" style="265" customWidth="1"/>
    <col min="13322" max="13567" width="9.140625" style="265"/>
    <col min="13568" max="13568" width="16.140625" style="265" customWidth="1"/>
    <col min="13569" max="13569" width="1.5703125" style="265" customWidth="1"/>
    <col min="13570" max="13570" width="21.140625" style="265" customWidth="1"/>
    <col min="13571" max="13571" width="1.5703125" style="265" customWidth="1"/>
    <col min="13572" max="13576" width="13.5703125" style="265" customWidth="1"/>
    <col min="13577" max="13577" width="2.5703125" style="265" customWidth="1"/>
    <col min="13578" max="13823" width="9.140625" style="265"/>
    <col min="13824" max="13824" width="16.140625" style="265" customWidth="1"/>
    <col min="13825" max="13825" width="1.5703125" style="265" customWidth="1"/>
    <col min="13826" max="13826" width="21.140625" style="265" customWidth="1"/>
    <col min="13827" max="13827" width="1.5703125" style="265" customWidth="1"/>
    <col min="13828" max="13832" width="13.5703125" style="265" customWidth="1"/>
    <col min="13833" max="13833" width="2.5703125" style="265" customWidth="1"/>
    <col min="13834" max="14079" width="9.140625" style="265"/>
    <col min="14080" max="14080" width="16.140625" style="265" customWidth="1"/>
    <col min="14081" max="14081" width="1.5703125" style="265" customWidth="1"/>
    <col min="14082" max="14082" width="21.140625" style="265" customWidth="1"/>
    <col min="14083" max="14083" width="1.5703125" style="265" customWidth="1"/>
    <col min="14084" max="14088" width="13.5703125" style="265" customWidth="1"/>
    <col min="14089" max="14089" width="2.5703125" style="265" customWidth="1"/>
    <col min="14090" max="14335" width="9.140625" style="265"/>
    <col min="14336" max="14336" width="16.140625" style="265" customWidth="1"/>
    <col min="14337" max="14337" width="1.5703125" style="265" customWidth="1"/>
    <col min="14338" max="14338" width="21.140625" style="265" customWidth="1"/>
    <col min="14339" max="14339" width="1.5703125" style="265" customWidth="1"/>
    <col min="14340" max="14344" width="13.5703125" style="265" customWidth="1"/>
    <col min="14345" max="14345" width="2.5703125" style="265" customWidth="1"/>
    <col min="14346" max="14591" width="9.140625" style="265"/>
    <col min="14592" max="14592" width="16.140625" style="265" customWidth="1"/>
    <col min="14593" max="14593" width="1.5703125" style="265" customWidth="1"/>
    <col min="14594" max="14594" width="21.140625" style="265" customWidth="1"/>
    <col min="14595" max="14595" width="1.5703125" style="265" customWidth="1"/>
    <col min="14596" max="14600" width="13.5703125" style="265" customWidth="1"/>
    <col min="14601" max="14601" width="2.5703125" style="265" customWidth="1"/>
    <col min="14602" max="14847" width="9.140625" style="265"/>
    <col min="14848" max="14848" width="16.140625" style="265" customWidth="1"/>
    <col min="14849" max="14849" width="1.5703125" style="265" customWidth="1"/>
    <col min="14850" max="14850" width="21.140625" style="265" customWidth="1"/>
    <col min="14851" max="14851" width="1.5703125" style="265" customWidth="1"/>
    <col min="14852" max="14856" width="13.5703125" style="265" customWidth="1"/>
    <col min="14857" max="14857" width="2.5703125" style="265" customWidth="1"/>
    <col min="14858" max="15103" width="9.140625" style="265"/>
    <col min="15104" max="15104" width="16.140625" style="265" customWidth="1"/>
    <col min="15105" max="15105" width="1.5703125" style="265" customWidth="1"/>
    <col min="15106" max="15106" width="21.140625" style="265" customWidth="1"/>
    <col min="15107" max="15107" width="1.5703125" style="265" customWidth="1"/>
    <col min="15108" max="15112" width="13.5703125" style="265" customWidth="1"/>
    <col min="15113" max="15113" width="2.5703125" style="265" customWidth="1"/>
    <col min="15114" max="15359" width="9.140625" style="265"/>
    <col min="15360" max="15360" width="16.140625" style="265" customWidth="1"/>
    <col min="15361" max="15361" width="1.5703125" style="265" customWidth="1"/>
    <col min="15362" max="15362" width="21.140625" style="265" customWidth="1"/>
    <col min="15363" max="15363" width="1.5703125" style="265" customWidth="1"/>
    <col min="15364" max="15368" width="13.5703125" style="265" customWidth="1"/>
    <col min="15369" max="15369" width="2.5703125" style="265" customWidth="1"/>
    <col min="15370" max="15615" width="9.140625" style="265"/>
    <col min="15616" max="15616" width="16.140625" style="265" customWidth="1"/>
    <col min="15617" max="15617" width="1.5703125" style="265" customWidth="1"/>
    <col min="15618" max="15618" width="21.140625" style="265" customWidth="1"/>
    <col min="15619" max="15619" width="1.5703125" style="265" customWidth="1"/>
    <col min="15620" max="15624" width="13.5703125" style="265" customWidth="1"/>
    <col min="15625" max="15625" width="2.5703125" style="265" customWidth="1"/>
    <col min="15626" max="15871" width="9.140625" style="265"/>
    <col min="15872" max="15872" width="16.140625" style="265" customWidth="1"/>
    <col min="15873" max="15873" width="1.5703125" style="265" customWidth="1"/>
    <col min="15874" max="15874" width="21.140625" style="265" customWidth="1"/>
    <col min="15875" max="15875" width="1.5703125" style="265" customWidth="1"/>
    <col min="15876" max="15880" width="13.5703125" style="265" customWidth="1"/>
    <col min="15881" max="15881" width="2.5703125" style="265" customWidth="1"/>
    <col min="15882" max="16127" width="9.140625" style="265"/>
    <col min="16128" max="16128" width="16.140625" style="265" customWidth="1"/>
    <col min="16129" max="16129" width="1.5703125" style="265" customWidth="1"/>
    <col min="16130" max="16130" width="21.140625" style="265" customWidth="1"/>
    <col min="16131" max="16131" width="1.5703125" style="265" customWidth="1"/>
    <col min="16132" max="16136" width="13.5703125" style="265" customWidth="1"/>
    <col min="16137" max="16137" width="2.5703125" style="265" customWidth="1"/>
    <col min="16138" max="16384" width="9.140625" style="265"/>
  </cols>
  <sheetData>
    <row r="1" spans="1:9" ht="23.25">
      <c r="A1" s="411"/>
      <c r="B1" s="264"/>
      <c r="C1" s="413" t="s">
        <v>24</v>
      </c>
      <c r="D1" s="413"/>
      <c r="E1" s="413"/>
      <c r="F1" s="413"/>
      <c r="G1" s="413"/>
      <c r="H1" s="413"/>
    </row>
    <row r="2" spans="1:9" ht="13.9" customHeight="1">
      <c r="A2" s="411"/>
      <c r="B2" s="264"/>
      <c r="C2" s="414" t="s">
        <v>225</v>
      </c>
      <c r="D2" s="415"/>
      <c r="E2" s="415"/>
      <c r="F2" s="415"/>
      <c r="G2" s="415"/>
      <c r="H2" s="415"/>
    </row>
    <row r="3" spans="1:9">
      <c r="A3" s="411"/>
      <c r="B3" s="264"/>
      <c r="C3" s="264"/>
      <c r="D3" s="264"/>
      <c r="E3" s="266"/>
      <c r="F3" s="267"/>
      <c r="G3" s="268"/>
      <c r="H3" s="268"/>
    </row>
    <row r="4" spans="1:9" ht="3" customHeight="1" thickBot="1">
      <c r="A4" s="412"/>
      <c r="B4" s="269"/>
      <c r="C4" s="269"/>
      <c r="D4" s="269"/>
      <c r="E4" s="269"/>
      <c r="F4" s="270"/>
      <c r="G4" s="270"/>
      <c r="H4" s="270"/>
      <c r="I4" s="271"/>
    </row>
    <row r="5" spans="1:9" ht="3" customHeight="1">
      <c r="A5" s="272"/>
      <c r="B5" s="273"/>
      <c r="C5" s="264"/>
      <c r="D5" s="264"/>
      <c r="E5" s="264"/>
      <c r="F5" s="274"/>
      <c r="G5" s="274"/>
      <c r="H5" s="274"/>
      <c r="I5" s="271"/>
    </row>
    <row r="6" spans="1:9" s="279" customFormat="1" ht="16.5">
      <c r="A6" s="416" t="s">
        <v>271</v>
      </c>
      <c r="B6" s="275"/>
      <c r="C6" s="276" t="s">
        <v>272</v>
      </c>
      <c r="D6" s="277"/>
      <c r="E6" s="278"/>
      <c r="F6" s="277"/>
      <c r="G6" s="277"/>
      <c r="H6" s="278"/>
    </row>
    <row r="7" spans="1:9" s="279" customFormat="1" ht="23.25" customHeight="1">
      <c r="A7" s="416"/>
      <c r="B7" s="280"/>
      <c r="C7" s="281"/>
      <c r="D7" s="282"/>
      <c r="E7" s="283" t="s">
        <v>49</v>
      </c>
      <c r="F7" s="283" t="s">
        <v>50</v>
      </c>
      <c r="G7" s="283" t="s">
        <v>51</v>
      </c>
      <c r="H7" s="284" t="s">
        <v>52</v>
      </c>
    </row>
    <row r="8" spans="1:9" s="279" customFormat="1" ht="13.5" customHeight="1">
      <c r="A8" s="417" t="s">
        <v>273</v>
      </c>
      <c r="B8" s="280"/>
      <c r="C8" s="281" t="s">
        <v>274</v>
      </c>
      <c r="D8" s="285"/>
      <c r="E8" s="286" t="s">
        <v>54</v>
      </c>
      <c r="F8" s="286" t="s">
        <v>55</v>
      </c>
      <c r="G8" s="286" t="s">
        <v>55</v>
      </c>
      <c r="H8" s="286" t="s">
        <v>56</v>
      </c>
    </row>
    <row r="9" spans="1:9" ht="12.75" customHeight="1">
      <c r="A9" s="417"/>
      <c r="B9" s="287"/>
      <c r="C9" s="288" t="s">
        <v>275</v>
      </c>
      <c r="D9" s="288"/>
      <c r="E9" s="288"/>
      <c r="F9" s="288"/>
      <c r="G9" s="288"/>
      <c r="H9" s="288"/>
    </row>
    <row r="10" spans="1:9" ht="12.75" customHeight="1">
      <c r="A10" s="417"/>
      <c r="B10" s="289"/>
      <c r="C10" s="288" t="s">
        <v>276</v>
      </c>
      <c r="D10" s="290"/>
      <c r="E10" s="291">
        <v>258070</v>
      </c>
      <c r="F10" s="291">
        <v>507478</v>
      </c>
      <c r="G10" s="291">
        <v>488063</v>
      </c>
      <c r="H10" s="291">
        <v>553736</v>
      </c>
    </row>
    <row r="11" spans="1:9" ht="12.75" customHeight="1">
      <c r="A11" s="417"/>
      <c r="B11" s="289"/>
      <c r="C11" s="288" t="s">
        <v>277</v>
      </c>
      <c r="D11" s="290"/>
      <c r="E11" s="292" t="s">
        <v>84</v>
      </c>
      <c r="F11" s="292" t="s">
        <v>84</v>
      </c>
      <c r="G11" s="292" t="s">
        <v>84</v>
      </c>
      <c r="H11" s="292" t="s">
        <v>84</v>
      </c>
    </row>
    <row r="12" spans="1:9" ht="12.75" customHeight="1">
      <c r="A12" s="417"/>
      <c r="B12" s="289"/>
      <c r="C12" s="288" t="s">
        <v>278</v>
      </c>
      <c r="D12" s="290"/>
      <c r="E12" s="288">
        <v>5376</v>
      </c>
      <c r="F12" s="288">
        <v>7500</v>
      </c>
      <c r="G12" s="288">
        <v>5000</v>
      </c>
      <c r="H12" s="288">
        <v>10000</v>
      </c>
    </row>
    <row r="13" spans="1:9" ht="12.75" customHeight="1">
      <c r="A13" s="417"/>
      <c r="B13" s="290"/>
      <c r="C13" s="293" t="s">
        <v>279</v>
      </c>
      <c r="D13" s="290"/>
      <c r="E13" s="288">
        <v>199880</v>
      </c>
      <c r="F13" s="288">
        <v>275400</v>
      </c>
      <c r="G13" s="288">
        <v>304222</v>
      </c>
      <c r="H13" s="288">
        <v>322540</v>
      </c>
    </row>
    <row r="14" spans="1:9" ht="12.75" customHeight="1">
      <c r="A14" s="417"/>
      <c r="B14" s="289"/>
      <c r="C14" s="288" t="s">
        <v>280</v>
      </c>
      <c r="D14" s="290"/>
      <c r="E14" s="294">
        <v>0</v>
      </c>
      <c r="F14" s="294">
        <v>2000</v>
      </c>
      <c r="G14" s="294">
        <v>2000</v>
      </c>
      <c r="H14" s="294">
        <v>2000</v>
      </c>
    </row>
    <row r="15" spans="1:9" ht="12.75" customHeight="1">
      <c r="A15" s="417"/>
      <c r="B15" s="289"/>
      <c r="C15" s="288"/>
      <c r="D15" s="290"/>
      <c r="E15" s="288"/>
      <c r="F15" s="288"/>
      <c r="G15" s="288"/>
      <c r="H15" s="288"/>
    </row>
    <row r="16" spans="1:9" ht="12.75" customHeight="1">
      <c r="A16" s="417"/>
      <c r="B16" s="289"/>
      <c r="C16" s="288" t="s">
        <v>281</v>
      </c>
      <c r="D16" s="290"/>
      <c r="E16" s="264">
        <f>SUM(E10:E14)</f>
        <v>463326</v>
      </c>
      <c r="F16" s="264">
        <f>SUM(F10:F14)</f>
        <v>792378</v>
      </c>
      <c r="G16" s="264">
        <f>SUM(G10:G14)</f>
        <v>799285</v>
      </c>
      <c r="H16" s="264">
        <f>SUM(H10:H14)</f>
        <v>888276</v>
      </c>
    </row>
    <row r="17" spans="1:9" ht="12.75" customHeight="1">
      <c r="A17" s="417"/>
      <c r="B17" s="295"/>
      <c r="C17" s="288" t="s">
        <v>69</v>
      </c>
      <c r="D17" s="290"/>
      <c r="E17" s="288">
        <v>0</v>
      </c>
      <c r="F17" s="288">
        <v>175000</v>
      </c>
      <c r="G17" s="288">
        <v>5000</v>
      </c>
      <c r="H17" s="288">
        <v>175000</v>
      </c>
    </row>
    <row r="18" spans="1:9" ht="12.75" customHeight="1" thickBot="1">
      <c r="A18" s="417"/>
      <c r="B18" s="295"/>
      <c r="C18" s="296" t="s">
        <v>171</v>
      </c>
      <c r="D18" s="297"/>
      <c r="E18" s="298">
        <f>SUM(E16:E17)</f>
        <v>463326</v>
      </c>
      <c r="F18" s="298">
        <f>SUM(F16:F17)</f>
        <v>967378</v>
      </c>
      <c r="G18" s="298">
        <f>SUM(G16:G17)</f>
        <v>804285</v>
      </c>
      <c r="H18" s="298">
        <f>SUM(H16:H17)</f>
        <v>1063276</v>
      </c>
    </row>
    <row r="19" spans="1:9" ht="12.75" customHeight="1">
      <c r="A19" s="417"/>
      <c r="B19" s="295"/>
      <c r="C19" s="299" t="s">
        <v>282</v>
      </c>
      <c r="D19" s="288"/>
      <c r="E19" s="288"/>
      <c r="F19" s="288"/>
      <c r="G19" s="288"/>
      <c r="H19" s="288"/>
      <c r="I19" s="300"/>
    </row>
    <row r="20" spans="1:9" ht="12.75" customHeight="1">
      <c r="A20" s="417"/>
      <c r="B20" s="295"/>
      <c r="C20" s="288" t="s">
        <v>121</v>
      </c>
      <c r="D20" s="288"/>
      <c r="E20" s="288">
        <v>1</v>
      </c>
      <c r="F20" s="288">
        <v>3</v>
      </c>
      <c r="G20" s="288">
        <v>3</v>
      </c>
      <c r="H20" s="301">
        <v>3</v>
      </c>
      <c r="I20" s="302"/>
    </row>
    <row r="21" spans="1:9" ht="12.75" customHeight="1">
      <c r="A21" s="417"/>
      <c r="B21" s="295"/>
      <c r="C21" s="288" t="s">
        <v>129</v>
      </c>
      <c r="D21" s="288"/>
      <c r="E21" s="288">
        <v>1</v>
      </c>
      <c r="F21" s="288">
        <v>1</v>
      </c>
      <c r="G21" s="288">
        <v>1</v>
      </c>
      <c r="H21" s="301">
        <v>1</v>
      </c>
      <c r="I21" s="302"/>
    </row>
    <row r="22" spans="1:9" ht="12.75" customHeight="1">
      <c r="A22" s="417"/>
      <c r="B22" s="295"/>
      <c r="C22" s="288" t="s">
        <v>283</v>
      </c>
      <c r="D22" s="294"/>
      <c r="E22" s="288">
        <v>0</v>
      </c>
      <c r="F22" s="294">
        <v>0</v>
      </c>
      <c r="G22" s="294">
        <v>0</v>
      </c>
      <c r="H22" s="303">
        <v>0</v>
      </c>
      <c r="I22" s="302"/>
    </row>
    <row r="23" spans="1:9" ht="12.75" customHeight="1">
      <c r="A23" s="417"/>
      <c r="B23" s="295"/>
      <c r="C23" s="304" t="s">
        <v>284</v>
      </c>
      <c r="D23" s="305"/>
      <c r="E23" s="306">
        <f>SUM(E20:E22)</f>
        <v>2</v>
      </c>
      <c r="F23" s="306">
        <f>SUM(F20:F22)</f>
        <v>4</v>
      </c>
      <c r="G23" s="306">
        <f>SUM(G20:G22)</f>
        <v>4</v>
      </c>
      <c r="H23" s="306">
        <f>SUM(H20:H22)</f>
        <v>4</v>
      </c>
      <c r="I23" s="302"/>
    </row>
    <row r="24" spans="1:9" ht="12.75" customHeight="1">
      <c r="A24" s="307"/>
      <c r="B24" s="308"/>
      <c r="C24" s="309"/>
      <c r="D24" s="310"/>
      <c r="E24" s="310"/>
      <c r="F24" s="310"/>
      <c r="G24" s="310"/>
      <c r="H24" s="288"/>
      <c r="I24" s="302"/>
    </row>
    <row r="25" spans="1:9" ht="18.75" customHeight="1">
      <c r="A25" s="311" t="s">
        <v>285</v>
      </c>
      <c r="B25" s="308"/>
      <c r="C25" s="410" t="s">
        <v>286</v>
      </c>
      <c r="D25" s="410"/>
      <c r="E25" s="410"/>
      <c r="F25" s="410"/>
      <c r="G25" s="410"/>
      <c r="H25" s="410"/>
      <c r="I25" s="279"/>
    </row>
    <row r="26" spans="1:9" ht="15" customHeight="1">
      <c r="A26" s="404" t="s">
        <v>287</v>
      </c>
      <c r="B26" s="312" t="s">
        <v>288</v>
      </c>
      <c r="C26" s="405" t="s">
        <v>289</v>
      </c>
      <c r="D26" s="405"/>
      <c r="E26" s="405"/>
      <c r="F26" s="405"/>
      <c r="G26" s="405"/>
      <c r="H26" s="405"/>
      <c r="I26" s="279"/>
    </row>
    <row r="27" spans="1:9" ht="15" customHeight="1">
      <c r="A27" s="404"/>
      <c r="B27" s="308"/>
      <c r="C27" s="405"/>
      <c r="D27" s="405"/>
      <c r="E27" s="405"/>
      <c r="F27" s="405"/>
      <c r="G27" s="405"/>
      <c r="H27" s="405"/>
      <c r="I27" s="279"/>
    </row>
    <row r="28" spans="1:9" ht="15" customHeight="1">
      <c r="A28" s="404"/>
      <c r="B28" s="308"/>
      <c r="C28" s="313"/>
      <c r="D28" s="314"/>
      <c r="E28" s="314"/>
      <c r="F28" s="314"/>
      <c r="G28" s="314"/>
      <c r="H28" s="315"/>
      <c r="I28" s="279"/>
    </row>
    <row r="29" spans="1:9" ht="15" customHeight="1">
      <c r="A29" s="404"/>
      <c r="B29" s="312" t="s">
        <v>290</v>
      </c>
      <c r="C29" s="313" t="s">
        <v>291</v>
      </c>
      <c r="D29" s="314"/>
      <c r="E29" s="314"/>
      <c r="F29" s="314"/>
      <c r="G29" s="314"/>
      <c r="H29" s="314"/>
      <c r="I29" s="279"/>
    </row>
    <row r="30" spans="1:9" ht="15" customHeight="1">
      <c r="A30" s="404"/>
      <c r="B30" s="308"/>
      <c r="C30" s="313"/>
      <c r="D30" s="314"/>
      <c r="E30" s="314"/>
      <c r="F30" s="314"/>
      <c r="G30" s="314"/>
      <c r="H30" s="314"/>
      <c r="I30" s="279"/>
    </row>
    <row r="31" spans="1:9" ht="15" customHeight="1">
      <c r="A31" s="404"/>
      <c r="B31" s="312" t="s">
        <v>292</v>
      </c>
      <c r="C31" s="313" t="s">
        <v>293</v>
      </c>
      <c r="D31" s="314"/>
      <c r="E31" s="314"/>
      <c r="F31" s="314"/>
      <c r="G31" s="314"/>
      <c r="H31" s="314"/>
      <c r="I31" s="279"/>
    </row>
    <row r="32" spans="1:9" ht="15" customHeight="1">
      <c r="A32" s="404"/>
      <c r="B32" s="308"/>
      <c r="C32" s="313"/>
      <c r="D32" s="314"/>
      <c r="E32" s="314"/>
      <c r="F32" s="314"/>
      <c r="G32" s="314"/>
      <c r="H32" s="314"/>
      <c r="I32" s="279"/>
    </row>
    <row r="33" spans="1:9" ht="15" customHeight="1">
      <c r="A33" s="404"/>
      <c r="B33" s="312" t="s">
        <v>294</v>
      </c>
      <c r="C33" s="406" t="s">
        <v>295</v>
      </c>
      <c r="D33" s="406"/>
      <c r="E33" s="406"/>
      <c r="F33" s="406"/>
      <c r="G33" s="406"/>
      <c r="H33" s="406"/>
      <c r="I33" s="316"/>
    </row>
    <row r="34" spans="1:9" ht="15" customHeight="1">
      <c r="A34" s="317"/>
      <c r="B34" s="308"/>
      <c r="C34" s="406"/>
      <c r="D34" s="406"/>
      <c r="E34" s="406"/>
      <c r="F34" s="406"/>
      <c r="G34" s="406"/>
      <c r="H34" s="406"/>
      <c r="I34" s="316"/>
    </row>
    <row r="35" spans="1:9" ht="15" customHeight="1">
      <c r="A35" s="317"/>
      <c r="B35" s="308"/>
      <c r="C35" s="313"/>
      <c r="D35" s="314"/>
      <c r="E35" s="314"/>
      <c r="F35" s="314"/>
      <c r="G35" s="314"/>
      <c r="H35" s="314"/>
      <c r="I35" s="316"/>
    </row>
    <row r="36" spans="1:9" ht="15" customHeight="1">
      <c r="A36" s="317"/>
      <c r="B36" s="312" t="s">
        <v>296</v>
      </c>
      <c r="C36" s="318" t="s">
        <v>297</v>
      </c>
      <c r="D36" s="319"/>
      <c r="E36" s="319"/>
      <c r="F36" s="319"/>
      <c r="G36" s="319"/>
      <c r="H36" s="319"/>
      <c r="I36" s="316"/>
    </row>
    <row r="37" spans="1:9" ht="15" customHeight="1">
      <c r="A37" s="320"/>
      <c r="B37" s="308"/>
      <c r="C37" s="318"/>
      <c r="D37" s="314"/>
      <c r="E37" s="314"/>
      <c r="F37" s="314"/>
      <c r="G37" s="314"/>
      <c r="H37" s="314"/>
      <c r="I37" s="316"/>
    </row>
    <row r="38" spans="1:9" ht="15" customHeight="1">
      <c r="A38" s="320"/>
      <c r="B38" s="308"/>
      <c r="C38" s="321"/>
      <c r="D38" s="322"/>
      <c r="E38" s="322"/>
      <c r="F38" s="322"/>
      <c r="G38" s="322"/>
      <c r="H38" s="322"/>
      <c r="I38" s="316"/>
    </row>
    <row r="39" spans="1:9" ht="15" customHeight="1">
      <c r="A39" s="320"/>
      <c r="B39" s="308"/>
      <c r="C39" s="321"/>
      <c r="D39" s="322"/>
      <c r="E39" s="322"/>
      <c r="F39" s="322"/>
      <c r="G39" s="322"/>
      <c r="H39" s="322"/>
      <c r="I39" s="316"/>
    </row>
    <row r="40" spans="1:9" ht="15" customHeight="1">
      <c r="A40" s="320"/>
      <c r="B40" s="308"/>
      <c r="C40" s="321"/>
      <c r="D40" s="322"/>
      <c r="E40" s="322"/>
      <c r="F40" s="322"/>
      <c r="G40" s="322"/>
      <c r="H40" s="322"/>
      <c r="I40" s="316"/>
    </row>
    <row r="41" spans="1:9" ht="15" customHeight="1">
      <c r="A41" s="320"/>
      <c r="B41" s="308"/>
      <c r="C41" s="321"/>
      <c r="D41" s="322"/>
      <c r="E41" s="322"/>
      <c r="F41" s="322"/>
      <c r="G41" s="322"/>
      <c r="H41" s="322"/>
      <c r="I41" s="316"/>
    </row>
    <row r="42" spans="1:9" ht="15" customHeight="1">
      <c r="A42" s="320"/>
      <c r="B42" s="308"/>
      <c r="C42" s="321"/>
      <c r="D42" s="322"/>
      <c r="E42" s="322"/>
      <c r="F42" s="322"/>
      <c r="G42" s="322"/>
      <c r="H42" s="322"/>
      <c r="I42" s="316"/>
    </row>
    <row r="43" spans="1:9" ht="12.75" customHeight="1">
      <c r="A43" s="323"/>
      <c r="B43" s="308"/>
      <c r="C43" s="321"/>
      <c r="D43" s="322"/>
      <c r="E43" s="322"/>
      <c r="F43" s="322"/>
      <c r="G43" s="322"/>
      <c r="H43" s="322"/>
      <c r="I43" s="316"/>
    </row>
    <row r="44" spans="1:9" ht="21.75" customHeight="1">
      <c r="A44" s="267"/>
      <c r="B44" s="324"/>
      <c r="C44" s="407"/>
      <c r="D44" s="407"/>
      <c r="E44" s="407"/>
      <c r="F44" s="407"/>
      <c r="G44" s="407"/>
      <c r="H44" s="407"/>
    </row>
    <row r="45" spans="1:9" ht="8.25" customHeight="1">
      <c r="C45" s="408"/>
      <c r="D45" s="408"/>
      <c r="E45" s="408"/>
      <c r="F45" s="408"/>
      <c r="G45" s="408"/>
      <c r="H45" s="408"/>
    </row>
    <row r="46" spans="1:9" ht="15.75">
      <c r="A46" s="409"/>
      <c r="B46" s="326"/>
      <c r="C46" s="327"/>
      <c r="D46" s="328"/>
      <c r="E46" s="329"/>
      <c r="F46" s="328"/>
      <c r="G46" s="328"/>
      <c r="H46" s="329"/>
    </row>
    <row r="47" spans="1:9" ht="20.25" customHeight="1">
      <c r="A47" s="409"/>
      <c r="B47" s="326"/>
      <c r="C47" s="330"/>
      <c r="D47" s="331"/>
      <c r="E47" s="332"/>
      <c r="F47" s="332"/>
      <c r="G47" s="332"/>
      <c r="H47" s="333"/>
    </row>
    <row r="48" spans="1:9" ht="15" customHeight="1">
      <c r="A48" s="403"/>
      <c r="B48" s="326"/>
      <c r="C48" s="330"/>
      <c r="D48" s="334"/>
      <c r="E48" s="335"/>
      <c r="F48" s="335"/>
      <c r="G48" s="335"/>
      <c r="H48" s="335"/>
    </row>
    <row r="49" spans="1:8" s="340" customFormat="1" ht="12.75" customHeight="1">
      <c r="A49" s="403"/>
      <c r="B49" s="336"/>
      <c r="C49" s="337"/>
      <c r="D49" s="338"/>
      <c r="E49" s="339"/>
      <c r="F49" s="339"/>
      <c r="G49" s="339"/>
      <c r="H49" s="339"/>
    </row>
    <row r="50" spans="1:8" ht="12.75" customHeight="1">
      <c r="A50" s="403"/>
      <c r="B50" s="326"/>
      <c r="C50" s="341"/>
      <c r="D50" s="341"/>
      <c r="E50" s="341"/>
      <c r="F50" s="341"/>
      <c r="G50" s="341"/>
      <c r="H50" s="341"/>
    </row>
    <row r="51" spans="1:8" ht="12.75" customHeight="1">
      <c r="A51" s="403"/>
      <c r="B51" s="326"/>
      <c r="C51" s="342"/>
      <c r="D51" s="343"/>
      <c r="E51" s="342"/>
      <c r="F51" s="342"/>
      <c r="G51" s="342"/>
      <c r="H51" s="342"/>
    </row>
    <row r="52" spans="1:8" ht="12.75" customHeight="1">
      <c r="A52" s="403"/>
      <c r="B52" s="326"/>
      <c r="C52" s="342"/>
      <c r="D52" s="343"/>
      <c r="E52" s="342"/>
      <c r="F52" s="342"/>
      <c r="G52" s="342"/>
      <c r="H52" s="342"/>
    </row>
    <row r="53" spans="1:8" ht="12.75" customHeight="1">
      <c r="A53" s="403"/>
      <c r="B53" s="326"/>
      <c r="C53" s="344"/>
      <c r="D53" s="338"/>
      <c r="E53" s="345"/>
      <c r="F53" s="345"/>
      <c r="G53" s="345"/>
      <c r="H53" s="345"/>
    </row>
    <row r="54" spans="1:8" ht="12.75" customHeight="1">
      <c r="A54" s="403"/>
      <c r="B54" s="326"/>
      <c r="C54" s="341"/>
      <c r="D54" s="341"/>
      <c r="E54" s="341"/>
      <c r="F54" s="341"/>
      <c r="G54" s="341"/>
      <c r="H54" s="341"/>
    </row>
    <row r="55" spans="1:8">
      <c r="A55" s="403"/>
      <c r="B55" s="326"/>
      <c r="C55" s="341"/>
      <c r="D55" s="341"/>
      <c r="E55" s="341"/>
      <c r="F55" s="341"/>
      <c r="G55" s="341"/>
      <c r="H55" s="341"/>
    </row>
    <row r="56" spans="1:8">
      <c r="A56" s="346"/>
    </row>
    <row r="57" spans="1:8">
      <c r="A57" s="346"/>
    </row>
    <row r="58" spans="1:8">
      <c r="A58" s="346"/>
    </row>
    <row r="59" spans="1:8">
      <c r="A59" s="346"/>
    </row>
    <row r="60" spans="1:8">
      <c r="A60" s="346"/>
    </row>
    <row r="61" spans="1:8">
      <c r="A61" s="346"/>
    </row>
    <row r="62" spans="1:8">
      <c r="A62" s="346"/>
    </row>
    <row r="63" spans="1:8">
      <c r="A63" s="346"/>
    </row>
    <row r="64" spans="1:8">
      <c r="A64" s="346"/>
    </row>
    <row r="65" spans="1:1">
      <c r="A65" s="346"/>
    </row>
    <row r="66" spans="1:1">
      <c r="A66" s="346"/>
    </row>
    <row r="67" spans="1:1">
      <c r="A67" s="346"/>
    </row>
    <row r="68" spans="1:1">
      <c r="A68" s="346"/>
    </row>
    <row r="69" spans="1:1">
      <c r="A69" s="346"/>
    </row>
  </sheetData>
  <mergeCells count="13">
    <mergeCell ref="C25:H25"/>
    <mergeCell ref="A1:A4"/>
    <mergeCell ref="C1:H1"/>
    <mergeCell ref="C2:H2"/>
    <mergeCell ref="A6:A7"/>
    <mergeCell ref="A8:A23"/>
    <mergeCell ref="A48:A55"/>
    <mergeCell ref="A26:A33"/>
    <mergeCell ref="C26:H27"/>
    <mergeCell ref="C33:H34"/>
    <mergeCell ref="C44:H44"/>
    <mergeCell ref="C45:H45"/>
    <mergeCell ref="A46:A47"/>
  </mergeCells>
  <hyperlinks>
    <hyperlink ref="C2" r:id="rId1"/>
  </hyperlinks>
  <printOptions horizontalCentered="1"/>
  <pageMargins left="0.45" right="0.45" top="0.5" bottom="0.4" header="0.5" footer="0.25"/>
  <pageSetup scale="87" firstPageNumber="17" orientation="portrait" useFirstPageNumber="1" r:id="rId2"/>
  <headerFooter alignWithMargins="0">
    <oddFooter>&amp;C&amp;"Goudy Old Style,Regular"&amp;11- &amp;P -</oddFooter>
  </headerFooter>
  <colBreaks count="1" manualBreakCount="1">
    <brk id="9" max="1048575" man="1"/>
  </colBreaks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zoomScaleNormal="100" workbookViewId="0">
      <selection sqref="A1:R1"/>
    </sheetView>
  </sheetViews>
  <sheetFormatPr defaultRowHeight="12.75"/>
  <cols>
    <col min="1" max="1" width="35.7109375" style="180" customWidth="1"/>
    <col min="2" max="2" width="12.7109375" style="180" customWidth="1"/>
    <col min="3" max="3" width="1.7109375" style="180" customWidth="1"/>
    <col min="4" max="4" width="12.7109375" style="180" customWidth="1"/>
    <col min="5" max="5" width="1.7109375" style="180" customWidth="1"/>
    <col min="6" max="6" width="12.42578125" style="180" bestFit="1" customWidth="1"/>
    <col min="7" max="7" width="1.7109375" style="180" customWidth="1"/>
    <col min="8" max="8" width="12.7109375" style="180" customWidth="1"/>
    <col min="9" max="9" width="1.7109375" style="180" customWidth="1"/>
    <col min="10" max="10" width="13.42578125" style="180" bestFit="1" customWidth="1"/>
    <col min="11" max="11" width="1.7109375" style="180" customWidth="1"/>
    <col min="12" max="12" width="12.42578125" style="180" bestFit="1" customWidth="1"/>
    <col min="13" max="13" width="1.7109375" style="180" customWidth="1"/>
    <col min="14" max="14" width="12.42578125" style="180" bestFit="1" customWidth="1"/>
    <col min="15" max="15" width="1.7109375" style="180" customWidth="1"/>
    <col min="16" max="16" width="12.42578125" style="180" bestFit="1" customWidth="1"/>
    <col min="17" max="17" width="1.7109375" style="180" customWidth="1"/>
    <col min="18" max="18" width="12.42578125" style="180" bestFit="1" customWidth="1"/>
    <col min="19" max="19" width="1.7109375" style="180" customWidth="1"/>
    <col min="20" max="256" width="9.140625" style="180"/>
    <col min="257" max="257" width="35.7109375" style="180" customWidth="1"/>
    <col min="258" max="258" width="12.7109375" style="180" customWidth="1"/>
    <col min="259" max="259" width="1.7109375" style="180" customWidth="1"/>
    <col min="260" max="260" width="12.7109375" style="180" customWidth="1"/>
    <col min="261" max="261" width="1.7109375" style="180" customWidth="1"/>
    <col min="262" max="262" width="12.42578125" style="180" bestFit="1" customWidth="1"/>
    <col min="263" max="263" width="1.7109375" style="180" customWidth="1"/>
    <col min="264" max="264" width="12.7109375" style="180" customWidth="1"/>
    <col min="265" max="265" width="1.7109375" style="180" customWidth="1"/>
    <col min="266" max="266" width="13.42578125" style="180" bestFit="1" customWidth="1"/>
    <col min="267" max="267" width="1.7109375" style="180" customWidth="1"/>
    <col min="268" max="268" width="12.42578125" style="180" bestFit="1" customWidth="1"/>
    <col min="269" max="269" width="1.7109375" style="180" customWidth="1"/>
    <col min="270" max="270" width="12.42578125" style="180" bestFit="1" customWidth="1"/>
    <col min="271" max="271" width="1.7109375" style="180" customWidth="1"/>
    <col min="272" max="272" width="12.42578125" style="180" bestFit="1" customWidth="1"/>
    <col min="273" max="273" width="1.7109375" style="180" customWidth="1"/>
    <col min="274" max="274" width="12.42578125" style="180" bestFit="1" customWidth="1"/>
    <col min="275" max="275" width="1.7109375" style="180" customWidth="1"/>
    <col min="276" max="512" width="9.140625" style="180"/>
    <col min="513" max="513" width="35.7109375" style="180" customWidth="1"/>
    <col min="514" max="514" width="12.7109375" style="180" customWidth="1"/>
    <col min="515" max="515" width="1.7109375" style="180" customWidth="1"/>
    <col min="516" max="516" width="12.7109375" style="180" customWidth="1"/>
    <col min="517" max="517" width="1.7109375" style="180" customWidth="1"/>
    <col min="518" max="518" width="12.42578125" style="180" bestFit="1" customWidth="1"/>
    <col min="519" max="519" width="1.7109375" style="180" customWidth="1"/>
    <col min="520" max="520" width="12.7109375" style="180" customWidth="1"/>
    <col min="521" max="521" width="1.7109375" style="180" customWidth="1"/>
    <col min="522" max="522" width="13.42578125" style="180" bestFit="1" customWidth="1"/>
    <col min="523" max="523" width="1.7109375" style="180" customWidth="1"/>
    <col min="524" max="524" width="12.42578125" style="180" bestFit="1" customWidth="1"/>
    <col min="525" max="525" width="1.7109375" style="180" customWidth="1"/>
    <col min="526" max="526" width="12.42578125" style="180" bestFit="1" customWidth="1"/>
    <col min="527" max="527" width="1.7109375" style="180" customWidth="1"/>
    <col min="528" max="528" width="12.42578125" style="180" bestFit="1" customWidth="1"/>
    <col min="529" max="529" width="1.7109375" style="180" customWidth="1"/>
    <col min="530" max="530" width="12.42578125" style="180" bestFit="1" customWidth="1"/>
    <col min="531" max="531" width="1.7109375" style="180" customWidth="1"/>
    <col min="532" max="768" width="9.140625" style="180"/>
    <col min="769" max="769" width="35.7109375" style="180" customWidth="1"/>
    <col min="770" max="770" width="12.7109375" style="180" customWidth="1"/>
    <col min="771" max="771" width="1.7109375" style="180" customWidth="1"/>
    <col min="772" max="772" width="12.7109375" style="180" customWidth="1"/>
    <col min="773" max="773" width="1.7109375" style="180" customWidth="1"/>
    <col min="774" max="774" width="12.42578125" style="180" bestFit="1" customWidth="1"/>
    <col min="775" max="775" width="1.7109375" style="180" customWidth="1"/>
    <col min="776" max="776" width="12.7109375" style="180" customWidth="1"/>
    <col min="777" max="777" width="1.7109375" style="180" customWidth="1"/>
    <col min="778" max="778" width="13.42578125" style="180" bestFit="1" customWidth="1"/>
    <col min="779" max="779" width="1.7109375" style="180" customWidth="1"/>
    <col min="780" max="780" width="12.42578125" style="180" bestFit="1" customWidth="1"/>
    <col min="781" max="781" width="1.7109375" style="180" customWidth="1"/>
    <col min="782" max="782" width="12.42578125" style="180" bestFit="1" customWidth="1"/>
    <col min="783" max="783" width="1.7109375" style="180" customWidth="1"/>
    <col min="784" max="784" width="12.42578125" style="180" bestFit="1" customWidth="1"/>
    <col min="785" max="785" width="1.7109375" style="180" customWidth="1"/>
    <col min="786" max="786" width="12.42578125" style="180" bestFit="1" customWidth="1"/>
    <col min="787" max="787" width="1.7109375" style="180" customWidth="1"/>
    <col min="788" max="1024" width="9.140625" style="180"/>
    <col min="1025" max="1025" width="35.7109375" style="180" customWidth="1"/>
    <col min="1026" max="1026" width="12.7109375" style="180" customWidth="1"/>
    <col min="1027" max="1027" width="1.7109375" style="180" customWidth="1"/>
    <col min="1028" max="1028" width="12.7109375" style="180" customWidth="1"/>
    <col min="1029" max="1029" width="1.7109375" style="180" customWidth="1"/>
    <col min="1030" max="1030" width="12.42578125" style="180" bestFit="1" customWidth="1"/>
    <col min="1031" max="1031" width="1.7109375" style="180" customWidth="1"/>
    <col min="1032" max="1032" width="12.7109375" style="180" customWidth="1"/>
    <col min="1033" max="1033" width="1.7109375" style="180" customWidth="1"/>
    <col min="1034" max="1034" width="13.42578125" style="180" bestFit="1" customWidth="1"/>
    <col min="1035" max="1035" width="1.7109375" style="180" customWidth="1"/>
    <col min="1036" max="1036" width="12.42578125" style="180" bestFit="1" customWidth="1"/>
    <col min="1037" max="1037" width="1.7109375" style="180" customWidth="1"/>
    <col min="1038" max="1038" width="12.42578125" style="180" bestFit="1" customWidth="1"/>
    <col min="1039" max="1039" width="1.7109375" style="180" customWidth="1"/>
    <col min="1040" max="1040" width="12.42578125" style="180" bestFit="1" customWidth="1"/>
    <col min="1041" max="1041" width="1.7109375" style="180" customWidth="1"/>
    <col min="1042" max="1042" width="12.42578125" style="180" bestFit="1" customWidth="1"/>
    <col min="1043" max="1043" width="1.7109375" style="180" customWidth="1"/>
    <col min="1044" max="1280" width="9.140625" style="180"/>
    <col min="1281" max="1281" width="35.7109375" style="180" customWidth="1"/>
    <col min="1282" max="1282" width="12.7109375" style="180" customWidth="1"/>
    <col min="1283" max="1283" width="1.7109375" style="180" customWidth="1"/>
    <col min="1284" max="1284" width="12.7109375" style="180" customWidth="1"/>
    <col min="1285" max="1285" width="1.7109375" style="180" customWidth="1"/>
    <col min="1286" max="1286" width="12.42578125" style="180" bestFit="1" customWidth="1"/>
    <col min="1287" max="1287" width="1.7109375" style="180" customWidth="1"/>
    <col min="1288" max="1288" width="12.7109375" style="180" customWidth="1"/>
    <col min="1289" max="1289" width="1.7109375" style="180" customWidth="1"/>
    <col min="1290" max="1290" width="13.42578125" style="180" bestFit="1" customWidth="1"/>
    <col min="1291" max="1291" width="1.7109375" style="180" customWidth="1"/>
    <col min="1292" max="1292" width="12.42578125" style="180" bestFit="1" customWidth="1"/>
    <col min="1293" max="1293" width="1.7109375" style="180" customWidth="1"/>
    <col min="1294" max="1294" width="12.42578125" style="180" bestFit="1" customWidth="1"/>
    <col min="1295" max="1295" width="1.7109375" style="180" customWidth="1"/>
    <col min="1296" max="1296" width="12.42578125" style="180" bestFit="1" customWidth="1"/>
    <col min="1297" max="1297" width="1.7109375" style="180" customWidth="1"/>
    <col min="1298" max="1298" width="12.42578125" style="180" bestFit="1" customWidth="1"/>
    <col min="1299" max="1299" width="1.7109375" style="180" customWidth="1"/>
    <col min="1300" max="1536" width="9.140625" style="180"/>
    <col min="1537" max="1537" width="35.7109375" style="180" customWidth="1"/>
    <col min="1538" max="1538" width="12.7109375" style="180" customWidth="1"/>
    <col min="1539" max="1539" width="1.7109375" style="180" customWidth="1"/>
    <col min="1540" max="1540" width="12.7109375" style="180" customWidth="1"/>
    <col min="1541" max="1541" width="1.7109375" style="180" customWidth="1"/>
    <col min="1542" max="1542" width="12.42578125" style="180" bestFit="1" customWidth="1"/>
    <col min="1543" max="1543" width="1.7109375" style="180" customWidth="1"/>
    <col min="1544" max="1544" width="12.7109375" style="180" customWidth="1"/>
    <col min="1545" max="1545" width="1.7109375" style="180" customWidth="1"/>
    <col min="1546" max="1546" width="13.42578125" style="180" bestFit="1" customWidth="1"/>
    <col min="1547" max="1547" width="1.7109375" style="180" customWidth="1"/>
    <col min="1548" max="1548" width="12.42578125" style="180" bestFit="1" customWidth="1"/>
    <col min="1549" max="1549" width="1.7109375" style="180" customWidth="1"/>
    <col min="1550" max="1550" width="12.42578125" style="180" bestFit="1" customWidth="1"/>
    <col min="1551" max="1551" width="1.7109375" style="180" customWidth="1"/>
    <col min="1552" max="1552" width="12.42578125" style="180" bestFit="1" customWidth="1"/>
    <col min="1553" max="1553" width="1.7109375" style="180" customWidth="1"/>
    <col min="1554" max="1554" width="12.42578125" style="180" bestFit="1" customWidth="1"/>
    <col min="1555" max="1555" width="1.7109375" style="180" customWidth="1"/>
    <col min="1556" max="1792" width="9.140625" style="180"/>
    <col min="1793" max="1793" width="35.7109375" style="180" customWidth="1"/>
    <col min="1794" max="1794" width="12.7109375" style="180" customWidth="1"/>
    <col min="1795" max="1795" width="1.7109375" style="180" customWidth="1"/>
    <col min="1796" max="1796" width="12.7109375" style="180" customWidth="1"/>
    <col min="1797" max="1797" width="1.7109375" style="180" customWidth="1"/>
    <col min="1798" max="1798" width="12.42578125" style="180" bestFit="1" customWidth="1"/>
    <col min="1799" max="1799" width="1.7109375" style="180" customWidth="1"/>
    <col min="1800" max="1800" width="12.7109375" style="180" customWidth="1"/>
    <col min="1801" max="1801" width="1.7109375" style="180" customWidth="1"/>
    <col min="1802" max="1802" width="13.42578125" style="180" bestFit="1" customWidth="1"/>
    <col min="1803" max="1803" width="1.7109375" style="180" customWidth="1"/>
    <col min="1804" max="1804" width="12.42578125" style="180" bestFit="1" customWidth="1"/>
    <col min="1805" max="1805" width="1.7109375" style="180" customWidth="1"/>
    <col min="1806" max="1806" width="12.42578125" style="180" bestFit="1" customWidth="1"/>
    <col min="1807" max="1807" width="1.7109375" style="180" customWidth="1"/>
    <col min="1808" max="1808" width="12.42578125" style="180" bestFit="1" customWidth="1"/>
    <col min="1809" max="1809" width="1.7109375" style="180" customWidth="1"/>
    <col min="1810" max="1810" width="12.42578125" style="180" bestFit="1" customWidth="1"/>
    <col min="1811" max="1811" width="1.7109375" style="180" customWidth="1"/>
    <col min="1812" max="2048" width="9.140625" style="180"/>
    <col min="2049" max="2049" width="35.7109375" style="180" customWidth="1"/>
    <col min="2050" max="2050" width="12.7109375" style="180" customWidth="1"/>
    <col min="2051" max="2051" width="1.7109375" style="180" customWidth="1"/>
    <col min="2052" max="2052" width="12.7109375" style="180" customWidth="1"/>
    <col min="2053" max="2053" width="1.7109375" style="180" customWidth="1"/>
    <col min="2054" max="2054" width="12.42578125" style="180" bestFit="1" customWidth="1"/>
    <col min="2055" max="2055" width="1.7109375" style="180" customWidth="1"/>
    <col min="2056" max="2056" width="12.7109375" style="180" customWidth="1"/>
    <col min="2057" max="2057" width="1.7109375" style="180" customWidth="1"/>
    <col min="2058" max="2058" width="13.42578125" style="180" bestFit="1" customWidth="1"/>
    <col min="2059" max="2059" width="1.7109375" style="180" customWidth="1"/>
    <col min="2060" max="2060" width="12.42578125" style="180" bestFit="1" customWidth="1"/>
    <col min="2061" max="2061" width="1.7109375" style="180" customWidth="1"/>
    <col min="2062" max="2062" width="12.42578125" style="180" bestFit="1" customWidth="1"/>
    <col min="2063" max="2063" width="1.7109375" style="180" customWidth="1"/>
    <col min="2064" max="2064" width="12.42578125" style="180" bestFit="1" customWidth="1"/>
    <col min="2065" max="2065" width="1.7109375" style="180" customWidth="1"/>
    <col min="2066" max="2066" width="12.42578125" style="180" bestFit="1" customWidth="1"/>
    <col min="2067" max="2067" width="1.7109375" style="180" customWidth="1"/>
    <col min="2068" max="2304" width="9.140625" style="180"/>
    <col min="2305" max="2305" width="35.7109375" style="180" customWidth="1"/>
    <col min="2306" max="2306" width="12.7109375" style="180" customWidth="1"/>
    <col min="2307" max="2307" width="1.7109375" style="180" customWidth="1"/>
    <col min="2308" max="2308" width="12.7109375" style="180" customWidth="1"/>
    <col min="2309" max="2309" width="1.7109375" style="180" customWidth="1"/>
    <col min="2310" max="2310" width="12.42578125" style="180" bestFit="1" customWidth="1"/>
    <col min="2311" max="2311" width="1.7109375" style="180" customWidth="1"/>
    <col min="2312" max="2312" width="12.7109375" style="180" customWidth="1"/>
    <col min="2313" max="2313" width="1.7109375" style="180" customWidth="1"/>
    <col min="2314" max="2314" width="13.42578125" style="180" bestFit="1" customWidth="1"/>
    <col min="2315" max="2315" width="1.7109375" style="180" customWidth="1"/>
    <col min="2316" max="2316" width="12.42578125" style="180" bestFit="1" customWidth="1"/>
    <col min="2317" max="2317" width="1.7109375" style="180" customWidth="1"/>
    <col min="2318" max="2318" width="12.42578125" style="180" bestFit="1" customWidth="1"/>
    <col min="2319" max="2319" width="1.7109375" style="180" customWidth="1"/>
    <col min="2320" max="2320" width="12.42578125" style="180" bestFit="1" customWidth="1"/>
    <col min="2321" max="2321" width="1.7109375" style="180" customWidth="1"/>
    <col min="2322" max="2322" width="12.42578125" style="180" bestFit="1" customWidth="1"/>
    <col min="2323" max="2323" width="1.7109375" style="180" customWidth="1"/>
    <col min="2324" max="2560" width="9.140625" style="180"/>
    <col min="2561" max="2561" width="35.7109375" style="180" customWidth="1"/>
    <col min="2562" max="2562" width="12.7109375" style="180" customWidth="1"/>
    <col min="2563" max="2563" width="1.7109375" style="180" customWidth="1"/>
    <col min="2564" max="2564" width="12.7109375" style="180" customWidth="1"/>
    <col min="2565" max="2565" width="1.7109375" style="180" customWidth="1"/>
    <col min="2566" max="2566" width="12.42578125" style="180" bestFit="1" customWidth="1"/>
    <col min="2567" max="2567" width="1.7109375" style="180" customWidth="1"/>
    <col min="2568" max="2568" width="12.7109375" style="180" customWidth="1"/>
    <col min="2569" max="2569" width="1.7109375" style="180" customWidth="1"/>
    <col min="2570" max="2570" width="13.42578125" style="180" bestFit="1" customWidth="1"/>
    <col min="2571" max="2571" width="1.7109375" style="180" customWidth="1"/>
    <col min="2572" max="2572" width="12.42578125" style="180" bestFit="1" customWidth="1"/>
    <col min="2573" max="2573" width="1.7109375" style="180" customWidth="1"/>
    <col min="2574" max="2574" width="12.42578125" style="180" bestFit="1" customWidth="1"/>
    <col min="2575" max="2575" width="1.7109375" style="180" customWidth="1"/>
    <col min="2576" max="2576" width="12.42578125" style="180" bestFit="1" customWidth="1"/>
    <col min="2577" max="2577" width="1.7109375" style="180" customWidth="1"/>
    <col min="2578" max="2578" width="12.42578125" style="180" bestFit="1" customWidth="1"/>
    <col min="2579" max="2579" width="1.7109375" style="180" customWidth="1"/>
    <col min="2580" max="2816" width="9.140625" style="180"/>
    <col min="2817" max="2817" width="35.7109375" style="180" customWidth="1"/>
    <col min="2818" max="2818" width="12.7109375" style="180" customWidth="1"/>
    <col min="2819" max="2819" width="1.7109375" style="180" customWidth="1"/>
    <col min="2820" max="2820" width="12.7109375" style="180" customWidth="1"/>
    <col min="2821" max="2821" width="1.7109375" style="180" customWidth="1"/>
    <col min="2822" max="2822" width="12.42578125" style="180" bestFit="1" customWidth="1"/>
    <col min="2823" max="2823" width="1.7109375" style="180" customWidth="1"/>
    <col min="2824" max="2824" width="12.7109375" style="180" customWidth="1"/>
    <col min="2825" max="2825" width="1.7109375" style="180" customWidth="1"/>
    <col min="2826" max="2826" width="13.42578125" style="180" bestFit="1" customWidth="1"/>
    <col min="2827" max="2827" width="1.7109375" style="180" customWidth="1"/>
    <col min="2828" max="2828" width="12.42578125" style="180" bestFit="1" customWidth="1"/>
    <col min="2829" max="2829" width="1.7109375" style="180" customWidth="1"/>
    <col min="2830" max="2830" width="12.42578125" style="180" bestFit="1" customWidth="1"/>
    <col min="2831" max="2831" width="1.7109375" style="180" customWidth="1"/>
    <col min="2832" max="2832" width="12.42578125" style="180" bestFit="1" customWidth="1"/>
    <col min="2833" max="2833" width="1.7109375" style="180" customWidth="1"/>
    <col min="2834" max="2834" width="12.42578125" style="180" bestFit="1" customWidth="1"/>
    <col min="2835" max="2835" width="1.7109375" style="180" customWidth="1"/>
    <col min="2836" max="3072" width="9.140625" style="180"/>
    <col min="3073" max="3073" width="35.7109375" style="180" customWidth="1"/>
    <col min="3074" max="3074" width="12.7109375" style="180" customWidth="1"/>
    <col min="3075" max="3075" width="1.7109375" style="180" customWidth="1"/>
    <col min="3076" max="3076" width="12.7109375" style="180" customWidth="1"/>
    <col min="3077" max="3077" width="1.7109375" style="180" customWidth="1"/>
    <col min="3078" max="3078" width="12.42578125" style="180" bestFit="1" customWidth="1"/>
    <col min="3079" max="3079" width="1.7109375" style="180" customWidth="1"/>
    <col min="3080" max="3080" width="12.7109375" style="180" customWidth="1"/>
    <col min="3081" max="3081" width="1.7109375" style="180" customWidth="1"/>
    <col min="3082" max="3082" width="13.42578125" style="180" bestFit="1" customWidth="1"/>
    <col min="3083" max="3083" width="1.7109375" style="180" customWidth="1"/>
    <col min="3084" max="3084" width="12.42578125" style="180" bestFit="1" customWidth="1"/>
    <col min="3085" max="3085" width="1.7109375" style="180" customWidth="1"/>
    <col min="3086" max="3086" width="12.42578125" style="180" bestFit="1" customWidth="1"/>
    <col min="3087" max="3087" width="1.7109375" style="180" customWidth="1"/>
    <col min="3088" max="3088" width="12.42578125" style="180" bestFit="1" customWidth="1"/>
    <col min="3089" max="3089" width="1.7109375" style="180" customWidth="1"/>
    <col min="3090" max="3090" width="12.42578125" style="180" bestFit="1" customWidth="1"/>
    <col min="3091" max="3091" width="1.7109375" style="180" customWidth="1"/>
    <col min="3092" max="3328" width="9.140625" style="180"/>
    <col min="3329" max="3329" width="35.7109375" style="180" customWidth="1"/>
    <col min="3330" max="3330" width="12.7109375" style="180" customWidth="1"/>
    <col min="3331" max="3331" width="1.7109375" style="180" customWidth="1"/>
    <col min="3332" max="3332" width="12.7109375" style="180" customWidth="1"/>
    <col min="3333" max="3333" width="1.7109375" style="180" customWidth="1"/>
    <col min="3334" max="3334" width="12.42578125" style="180" bestFit="1" customWidth="1"/>
    <col min="3335" max="3335" width="1.7109375" style="180" customWidth="1"/>
    <col min="3336" max="3336" width="12.7109375" style="180" customWidth="1"/>
    <col min="3337" max="3337" width="1.7109375" style="180" customWidth="1"/>
    <col min="3338" max="3338" width="13.42578125" style="180" bestFit="1" customWidth="1"/>
    <col min="3339" max="3339" width="1.7109375" style="180" customWidth="1"/>
    <col min="3340" max="3340" width="12.42578125" style="180" bestFit="1" customWidth="1"/>
    <col min="3341" max="3341" width="1.7109375" style="180" customWidth="1"/>
    <col min="3342" max="3342" width="12.42578125" style="180" bestFit="1" customWidth="1"/>
    <col min="3343" max="3343" width="1.7109375" style="180" customWidth="1"/>
    <col min="3344" max="3344" width="12.42578125" style="180" bestFit="1" customWidth="1"/>
    <col min="3345" max="3345" width="1.7109375" style="180" customWidth="1"/>
    <col min="3346" max="3346" width="12.42578125" style="180" bestFit="1" customWidth="1"/>
    <col min="3347" max="3347" width="1.7109375" style="180" customWidth="1"/>
    <col min="3348" max="3584" width="9.140625" style="180"/>
    <col min="3585" max="3585" width="35.7109375" style="180" customWidth="1"/>
    <col min="3586" max="3586" width="12.7109375" style="180" customWidth="1"/>
    <col min="3587" max="3587" width="1.7109375" style="180" customWidth="1"/>
    <col min="3588" max="3588" width="12.7109375" style="180" customWidth="1"/>
    <col min="3589" max="3589" width="1.7109375" style="180" customWidth="1"/>
    <col min="3590" max="3590" width="12.42578125" style="180" bestFit="1" customWidth="1"/>
    <col min="3591" max="3591" width="1.7109375" style="180" customWidth="1"/>
    <col min="3592" max="3592" width="12.7109375" style="180" customWidth="1"/>
    <col min="3593" max="3593" width="1.7109375" style="180" customWidth="1"/>
    <col min="3594" max="3594" width="13.42578125" style="180" bestFit="1" customWidth="1"/>
    <col min="3595" max="3595" width="1.7109375" style="180" customWidth="1"/>
    <col min="3596" max="3596" width="12.42578125" style="180" bestFit="1" customWidth="1"/>
    <col min="3597" max="3597" width="1.7109375" style="180" customWidth="1"/>
    <col min="3598" max="3598" width="12.42578125" style="180" bestFit="1" customWidth="1"/>
    <col min="3599" max="3599" width="1.7109375" style="180" customWidth="1"/>
    <col min="3600" max="3600" width="12.42578125" style="180" bestFit="1" customWidth="1"/>
    <col min="3601" max="3601" width="1.7109375" style="180" customWidth="1"/>
    <col min="3602" max="3602" width="12.42578125" style="180" bestFit="1" customWidth="1"/>
    <col min="3603" max="3603" width="1.7109375" style="180" customWidth="1"/>
    <col min="3604" max="3840" width="9.140625" style="180"/>
    <col min="3841" max="3841" width="35.7109375" style="180" customWidth="1"/>
    <col min="3842" max="3842" width="12.7109375" style="180" customWidth="1"/>
    <col min="3843" max="3843" width="1.7109375" style="180" customWidth="1"/>
    <col min="3844" max="3844" width="12.7109375" style="180" customWidth="1"/>
    <col min="3845" max="3845" width="1.7109375" style="180" customWidth="1"/>
    <col min="3846" max="3846" width="12.42578125" style="180" bestFit="1" customWidth="1"/>
    <col min="3847" max="3847" width="1.7109375" style="180" customWidth="1"/>
    <col min="3848" max="3848" width="12.7109375" style="180" customWidth="1"/>
    <col min="3849" max="3849" width="1.7109375" style="180" customWidth="1"/>
    <col min="3850" max="3850" width="13.42578125" style="180" bestFit="1" customWidth="1"/>
    <col min="3851" max="3851" width="1.7109375" style="180" customWidth="1"/>
    <col min="3852" max="3852" width="12.42578125" style="180" bestFit="1" customWidth="1"/>
    <col min="3853" max="3853" width="1.7109375" style="180" customWidth="1"/>
    <col min="3854" max="3854" width="12.42578125" style="180" bestFit="1" customWidth="1"/>
    <col min="3855" max="3855" width="1.7109375" style="180" customWidth="1"/>
    <col min="3856" max="3856" width="12.42578125" style="180" bestFit="1" customWidth="1"/>
    <col min="3857" max="3857" width="1.7109375" style="180" customWidth="1"/>
    <col min="3858" max="3858" width="12.42578125" style="180" bestFit="1" customWidth="1"/>
    <col min="3859" max="3859" width="1.7109375" style="180" customWidth="1"/>
    <col min="3860" max="4096" width="9.140625" style="180"/>
    <col min="4097" max="4097" width="35.7109375" style="180" customWidth="1"/>
    <col min="4098" max="4098" width="12.7109375" style="180" customWidth="1"/>
    <col min="4099" max="4099" width="1.7109375" style="180" customWidth="1"/>
    <col min="4100" max="4100" width="12.7109375" style="180" customWidth="1"/>
    <col min="4101" max="4101" width="1.7109375" style="180" customWidth="1"/>
    <col min="4102" max="4102" width="12.42578125" style="180" bestFit="1" customWidth="1"/>
    <col min="4103" max="4103" width="1.7109375" style="180" customWidth="1"/>
    <col min="4104" max="4104" width="12.7109375" style="180" customWidth="1"/>
    <col min="4105" max="4105" width="1.7109375" style="180" customWidth="1"/>
    <col min="4106" max="4106" width="13.42578125" style="180" bestFit="1" customWidth="1"/>
    <col min="4107" max="4107" width="1.7109375" style="180" customWidth="1"/>
    <col min="4108" max="4108" width="12.42578125" style="180" bestFit="1" customWidth="1"/>
    <col min="4109" max="4109" width="1.7109375" style="180" customWidth="1"/>
    <col min="4110" max="4110" width="12.42578125" style="180" bestFit="1" customWidth="1"/>
    <col min="4111" max="4111" width="1.7109375" style="180" customWidth="1"/>
    <col min="4112" max="4112" width="12.42578125" style="180" bestFit="1" customWidth="1"/>
    <col min="4113" max="4113" width="1.7109375" style="180" customWidth="1"/>
    <col min="4114" max="4114" width="12.42578125" style="180" bestFit="1" customWidth="1"/>
    <col min="4115" max="4115" width="1.7109375" style="180" customWidth="1"/>
    <col min="4116" max="4352" width="9.140625" style="180"/>
    <col min="4353" max="4353" width="35.7109375" style="180" customWidth="1"/>
    <col min="4354" max="4354" width="12.7109375" style="180" customWidth="1"/>
    <col min="4355" max="4355" width="1.7109375" style="180" customWidth="1"/>
    <col min="4356" max="4356" width="12.7109375" style="180" customWidth="1"/>
    <col min="4357" max="4357" width="1.7109375" style="180" customWidth="1"/>
    <col min="4358" max="4358" width="12.42578125" style="180" bestFit="1" customWidth="1"/>
    <col min="4359" max="4359" width="1.7109375" style="180" customWidth="1"/>
    <col min="4360" max="4360" width="12.7109375" style="180" customWidth="1"/>
    <col min="4361" max="4361" width="1.7109375" style="180" customWidth="1"/>
    <col min="4362" max="4362" width="13.42578125" style="180" bestFit="1" customWidth="1"/>
    <col min="4363" max="4363" width="1.7109375" style="180" customWidth="1"/>
    <col min="4364" max="4364" width="12.42578125" style="180" bestFit="1" customWidth="1"/>
    <col min="4365" max="4365" width="1.7109375" style="180" customWidth="1"/>
    <col min="4366" max="4366" width="12.42578125" style="180" bestFit="1" customWidth="1"/>
    <col min="4367" max="4367" width="1.7109375" style="180" customWidth="1"/>
    <col min="4368" max="4368" width="12.42578125" style="180" bestFit="1" customWidth="1"/>
    <col min="4369" max="4369" width="1.7109375" style="180" customWidth="1"/>
    <col min="4370" max="4370" width="12.42578125" style="180" bestFit="1" customWidth="1"/>
    <col min="4371" max="4371" width="1.7109375" style="180" customWidth="1"/>
    <col min="4372" max="4608" width="9.140625" style="180"/>
    <col min="4609" max="4609" width="35.7109375" style="180" customWidth="1"/>
    <col min="4610" max="4610" width="12.7109375" style="180" customWidth="1"/>
    <col min="4611" max="4611" width="1.7109375" style="180" customWidth="1"/>
    <col min="4612" max="4612" width="12.7109375" style="180" customWidth="1"/>
    <col min="4613" max="4613" width="1.7109375" style="180" customWidth="1"/>
    <col min="4614" max="4614" width="12.42578125" style="180" bestFit="1" customWidth="1"/>
    <col min="4615" max="4615" width="1.7109375" style="180" customWidth="1"/>
    <col min="4616" max="4616" width="12.7109375" style="180" customWidth="1"/>
    <col min="4617" max="4617" width="1.7109375" style="180" customWidth="1"/>
    <col min="4618" max="4618" width="13.42578125" style="180" bestFit="1" customWidth="1"/>
    <col min="4619" max="4619" width="1.7109375" style="180" customWidth="1"/>
    <col min="4620" max="4620" width="12.42578125" style="180" bestFit="1" customWidth="1"/>
    <col min="4621" max="4621" width="1.7109375" style="180" customWidth="1"/>
    <col min="4622" max="4622" width="12.42578125" style="180" bestFit="1" customWidth="1"/>
    <col min="4623" max="4623" width="1.7109375" style="180" customWidth="1"/>
    <col min="4624" max="4624" width="12.42578125" style="180" bestFit="1" customWidth="1"/>
    <col min="4625" max="4625" width="1.7109375" style="180" customWidth="1"/>
    <col min="4626" max="4626" width="12.42578125" style="180" bestFit="1" customWidth="1"/>
    <col min="4627" max="4627" width="1.7109375" style="180" customWidth="1"/>
    <col min="4628" max="4864" width="9.140625" style="180"/>
    <col min="4865" max="4865" width="35.7109375" style="180" customWidth="1"/>
    <col min="4866" max="4866" width="12.7109375" style="180" customWidth="1"/>
    <col min="4867" max="4867" width="1.7109375" style="180" customWidth="1"/>
    <col min="4868" max="4868" width="12.7109375" style="180" customWidth="1"/>
    <col min="4869" max="4869" width="1.7109375" style="180" customWidth="1"/>
    <col min="4870" max="4870" width="12.42578125" style="180" bestFit="1" customWidth="1"/>
    <col min="4871" max="4871" width="1.7109375" style="180" customWidth="1"/>
    <col min="4872" max="4872" width="12.7109375" style="180" customWidth="1"/>
    <col min="4873" max="4873" width="1.7109375" style="180" customWidth="1"/>
    <col min="4874" max="4874" width="13.42578125" style="180" bestFit="1" customWidth="1"/>
    <col min="4875" max="4875" width="1.7109375" style="180" customWidth="1"/>
    <col min="4876" max="4876" width="12.42578125" style="180" bestFit="1" customWidth="1"/>
    <col min="4877" max="4877" width="1.7109375" style="180" customWidth="1"/>
    <col min="4878" max="4878" width="12.42578125" style="180" bestFit="1" customWidth="1"/>
    <col min="4879" max="4879" width="1.7109375" style="180" customWidth="1"/>
    <col min="4880" max="4880" width="12.42578125" style="180" bestFit="1" customWidth="1"/>
    <col min="4881" max="4881" width="1.7109375" style="180" customWidth="1"/>
    <col min="4882" max="4882" width="12.42578125" style="180" bestFit="1" customWidth="1"/>
    <col min="4883" max="4883" width="1.7109375" style="180" customWidth="1"/>
    <col min="4884" max="5120" width="9.140625" style="180"/>
    <col min="5121" max="5121" width="35.7109375" style="180" customWidth="1"/>
    <col min="5122" max="5122" width="12.7109375" style="180" customWidth="1"/>
    <col min="5123" max="5123" width="1.7109375" style="180" customWidth="1"/>
    <col min="5124" max="5124" width="12.7109375" style="180" customWidth="1"/>
    <col min="5125" max="5125" width="1.7109375" style="180" customWidth="1"/>
    <col min="5126" max="5126" width="12.42578125" style="180" bestFit="1" customWidth="1"/>
    <col min="5127" max="5127" width="1.7109375" style="180" customWidth="1"/>
    <col min="5128" max="5128" width="12.7109375" style="180" customWidth="1"/>
    <col min="5129" max="5129" width="1.7109375" style="180" customWidth="1"/>
    <col min="5130" max="5130" width="13.42578125" style="180" bestFit="1" customWidth="1"/>
    <col min="5131" max="5131" width="1.7109375" style="180" customWidth="1"/>
    <col min="5132" max="5132" width="12.42578125" style="180" bestFit="1" customWidth="1"/>
    <col min="5133" max="5133" width="1.7109375" style="180" customWidth="1"/>
    <col min="5134" max="5134" width="12.42578125" style="180" bestFit="1" customWidth="1"/>
    <col min="5135" max="5135" width="1.7109375" style="180" customWidth="1"/>
    <col min="5136" max="5136" width="12.42578125" style="180" bestFit="1" customWidth="1"/>
    <col min="5137" max="5137" width="1.7109375" style="180" customWidth="1"/>
    <col min="5138" max="5138" width="12.42578125" style="180" bestFit="1" customWidth="1"/>
    <col min="5139" max="5139" width="1.7109375" style="180" customWidth="1"/>
    <col min="5140" max="5376" width="9.140625" style="180"/>
    <col min="5377" max="5377" width="35.7109375" style="180" customWidth="1"/>
    <col min="5378" max="5378" width="12.7109375" style="180" customWidth="1"/>
    <col min="5379" max="5379" width="1.7109375" style="180" customWidth="1"/>
    <col min="5380" max="5380" width="12.7109375" style="180" customWidth="1"/>
    <col min="5381" max="5381" width="1.7109375" style="180" customWidth="1"/>
    <col min="5382" max="5382" width="12.42578125" style="180" bestFit="1" customWidth="1"/>
    <col min="5383" max="5383" width="1.7109375" style="180" customWidth="1"/>
    <col min="5384" max="5384" width="12.7109375" style="180" customWidth="1"/>
    <col min="5385" max="5385" width="1.7109375" style="180" customWidth="1"/>
    <col min="5386" max="5386" width="13.42578125" style="180" bestFit="1" customWidth="1"/>
    <col min="5387" max="5387" width="1.7109375" style="180" customWidth="1"/>
    <col min="5388" max="5388" width="12.42578125" style="180" bestFit="1" customWidth="1"/>
    <col min="5389" max="5389" width="1.7109375" style="180" customWidth="1"/>
    <col min="5390" max="5390" width="12.42578125" style="180" bestFit="1" customWidth="1"/>
    <col min="5391" max="5391" width="1.7109375" style="180" customWidth="1"/>
    <col min="5392" max="5392" width="12.42578125" style="180" bestFit="1" customWidth="1"/>
    <col min="5393" max="5393" width="1.7109375" style="180" customWidth="1"/>
    <col min="5394" max="5394" width="12.42578125" style="180" bestFit="1" customWidth="1"/>
    <col min="5395" max="5395" width="1.7109375" style="180" customWidth="1"/>
    <col min="5396" max="5632" width="9.140625" style="180"/>
    <col min="5633" max="5633" width="35.7109375" style="180" customWidth="1"/>
    <col min="5634" max="5634" width="12.7109375" style="180" customWidth="1"/>
    <col min="5635" max="5635" width="1.7109375" style="180" customWidth="1"/>
    <col min="5636" max="5636" width="12.7109375" style="180" customWidth="1"/>
    <col min="5637" max="5637" width="1.7109375" style="180" customWidth="1"/>
    <col min="5638" max="5638" width="12.42578125" style="180" bestFit="1" customWidth="1"/>
    <col min="5639" max="5639" width="1.7109375" style="180" customWidth="1"/>
    <col min="5640" max="5640" width="12.7109375" style="180" customWidth="1"/>
    <col min="5641" max="5641" width="1.7109375" style="180" customWidth="1"/>
    <col min="5642" max="5642" width="13.42578125" style="180" bestFit="1" customWidth="1"/>
    <col min="5643" max="5643" width="1.7109375" style="180" customWidth="1"/>
    <col min="5644" max="5644" width="12.42578125" style="180" bestFit="1" customWidth="1"/>
    <col min="5645" max="5645" width="1.7109375" style="180" customWidth="1"/>
    <col min="5646" max="5646" width="12.42578125" style="180" bestFit="1" customWidth="1"/>
    <col min="5647" max="5647" width="1.7109375" style="180" customWidth="1"/>
    <col min="5648" max="5648" width="12.42578125" style="180" bestFit="1" customWidth="1"/>
    <col min="5649" max="5649" width="1.7109375" style="180" customWidth="1"/>
    <col min="5650" max="5650" width="12.42578125" style="180" bestFit="1" customWidth="1"/>
    <col min="5651" max="5651" width="1.7109375" style="180" customWidth="1"/>
    <col min="5652" max="5888" width="9.140625" style="180"/>
    <col min="5889" max="5889" width="35.7109375" style="180" customWidth="1"/>
    <col min="5890" max="5890" width="12.7109375" style="180" customWidth="1"/>
    <col min="5891" max="5891" width="1.7109375" style="180" customWidth="1"/>
    <col min="5892" max="5892" width="12.7109375" style="180" customWidth="1"/>
    <col min="5893" max="5893" width="1.7109375" style="180" customWidth="1"/>
    <col min="5894" max="5894" width="12.42578125" style="180" bestFit="1" customWidth="1"/>
    <col min="5895" max="5895" width="1.7109375" style="180" customWidth="1"/>
    <col min="5896" max="5896" width="12.7109375" style="180" customWidth="1"/>
    <col min="5897" max="5897" width="1.7109375" style="180" customWidth="1"/>
    <col min="5898" max="5898" width="13.42578125" style="180" bestFit="1" customWidth="1"/>
    <col min="5899" max="5899" width="1.7109375" style="180" customWidth="1"/>
    <col min="5900" max="5900" width="12.42578125" style="180" bestFit="1" customWidth="1"/>
    <col min="5901" max="5901" width="1.7109375" style="180" customWidth="1"/>
    <col min="5902" max="5902" width="12.42578125" style="180" bestFit="1" customWidth="1"/>
    <col min="5903" max="5903" width="1.7109375" style="180" customWidth="1"/>
    <col min="5904" max="5904" width="12.42578125" style="180" bestFit="1" customWidth="1"/>
    <col min="5905" max="5905" width="1.7109375" style="180" customWidth="1"/>
    <col min="5906" max="5906" width="12.42578125" style="180" bestFit="1" customWidth="1"/>
    <col min="5907" max="5907" width="1.7109375" style="180" customWidth="1"/>
    <col min="5908" max="6144" width="9.140625" style="180"/>
    <col min="6145" max="6145" width="35.7109375" style="180" customWidth="1"/>
    <col min="6146" max="6146" width="12.7109375" style="180" customWidth="1"/>
    <col min="6147" max="6147" width="1.7109375" style="180" customWidth="1"/>
    <col min="6148" max="6148" width="12.7109375" style="180" customWidth="1"/>
    <col min="6149" max="6149" width="1.7109375" style="180" customWidth="1"/>
    <col min="6150" max="6150" width="12.42578125" style="180" bestFit="1" customWidth="1"/>
    <col min="6151" max="6151" width="1.7109375" style="180" customWidth="1"/>
    <col min="6152" max="6152" width="12.7109375" style="180" customWidth="1"/>
    <col min="6153" max="6153" width="1.7109375" style="180" customWidth="1"/>
    <col min="6154" max="6154" width="13.42578125" style="180" bestFit="1" customWidth="1"/>
    <col min="6155" max="6155" width="1.7109375" style="180" customWidth="1"/>
    <col min="6156" max="6156" width="12.42578125" style="180" bestFit="1" customWidth="1"/>
    <col min="6157" max="6157" width="1.7109375" style="180" customWidth="1"/>
    <col min="6158" max="6158" width="12.42578125" style="180" bestFit="1" customWidth="1"/>
    <col min="6159" max="6159" width="1.7109375" style="180" customWidth="1"/>
    <col min="6160" max="6160" width="12.42578125" style="180" bestFit="1" customWidth="1"/>
    <col min="6161" max="6161" width="1.7109375" style="180" customWidth="1"/>
    <col min="6162" max="6162" width="12.42578125" style="180" bestFit="1" customWidth="1"/>
    <col min="6163" max="6163" width="1.7109375" style="180" customWidth="1"/>
    <col min="6164" max="6400" width="9.140625" style="180"/>
    <col min="6401" max="6401" width="35.7109375" style="180" customWidth="1"/>
    <col min="6402" max="6402" width="12.7109375" style="180" customWidth="1"/>
    <col min="6403" max="6403" width="1.7109375" style="180" customWidth="1"/>
    <col min="6404" max="6404" width="12.7109375" style="180" customWidth="1"/>
    <col min="6405" max="6405" width="1.7109375" style="180" customWidth="1"/>
    <col min="6406" max="6406" width="12.42578125" style="180" bestFit="1" customWidth="1"/>
    <col min="6407" max="6407" width="1.7109375" style="180" customWidth="1"/>
    <col min="6408" max="6408" width="12.7109375" style="180" customWidth="1"/>
    <col min="6409" max="6409" width="1.7109375" style="180" customWidth="1"/>
    <col min="6410" max="6410" width="13.42578125" style="180" bestFit="1" customWidth="1"/>
    <col min="6411" max="6411" width="1.7109375" style="180" customWidth="1"/>
    <col min="6412" max="6412" width="12.42578125" style="180" bestFit="1" customWidth="1"/>
    <col min="6413" max="6413" width="1.7109375" style="180" customWidth="1"/>
    <col min="6414" max="6414" width="12.42578125" style="180" bestFit="1" customWidth="1"/>
    <col min="6415" max="6415" width="1.7109375" style="180" customWidth="1"/>
    <col min="6416" max="6416" width="12.42578125" style="180" bestFit="1" customWidth="1"/>
    <col min="6417" max="6417" width="1.7109375" style="180" customWidth="1"/>
    <col min="6418" max="6418" width="12.42578125" style="180" bestFit="1" customWidth="1"/>
    <col min="6419" max="6419" width="1.7109375" style="180" customWidth="1"/>
    <col min="6420" max="6656" width="9.140625" style="180"/>
    <col min="6657" max="6657" width="35.7109375" style="180" customWidth="1"/>
    <col min="6658" max="6658" width="12.7109375" style="180" customWidth="1"/>
    <col min="6659" max="6659" width="1.7109375" style="180" customWidth="1"/>
    <col min="6660" max="6660" width="12.7109375" style="180" customWidth="1"/>
    <col min="6661" max="6661" width="1.7109375" style="180" customWidth="1"/>
    <col min="6662" max="6662" width="12.42578125" style="180" bestFit="1" customWidth="1"/>
    <col min="6663" max="6663" width="1.7109375" style="180" customWidth="1"/>
    <col min="6664" max="6664" width="12.7109375" style="180" customWidth="1"/>
    <col min="6665" max="6665" width="1.7109375" style="180" customWidth="1"/>
    <col min="6666" max="6666" width="13.42578125" style="180" bestFit="1" customWidth="1"/>
    <col min="6667" max="6667" width="1.7109375" style="180" customWidth="1"/>
    <col min="6668" max="6668" width="12.42578125" style="180" bestFit="1" customWidth="1"/>
    <col min="6669" max="6669" width="1.7109375" style="180" customWidth="1"/>
    <col min="6670" max="6670" width="12.42578125" style="180" bestFit="1" customWidth="1"/>
    <col min="6671" max="6671" width="1.7109375" style="180" customWidth="1"/>
    <col min="6672" max="6672" width="12.42578125" style="180" bestFit="1" customWidth="1"/>
    <col min="6673" max="6673" width="1.7109375" style="180" customWidth="1"/>
    <col min="6674" max="6674" width="12.42578125" style="180" bestFit="1" customWidth="1"/>
    <col min="6675" max="6675" width="1.7109375" style="180" customWidth="1"/>
    <col min="6676" max="6912" width="9.140625" style="180"/>
    <col min="6913" max="6913" width="35.7109375" style="180" customWidth="1"/>
    <col min="6914" max="6914" width="12.7109375" style="180" customWidth="1"/>
    <col min="6915" max="6915" width="1.7109375" style="180" customWidth="1"/>
    <col min="6916" max="6916" width="12.7109375" style="180" customWidth="1"/>
    <col min="6917" max="6917" width="1.7109375" style="180" customWidth="1"/>
    <col min="6918" max="6918" width="12.42578125" style="180" bestFit="1" customWidth="1"/>
    <col min="6919" max="6919" width="1.7109375" style="180" customWidth="1"/>
    <col min="6920" max="6920" width="12.7109375" style="180" customWidth="1"/>
    <col min="6921" max="6921" width="1.7109375" style="180" customWidth="1"/>
    <col min="6922" max="6922" width="13.42578125" style="180" bestFit="1" customWidth="1"/>
    <col min="6923" max="6923" width="1.7109375" style="180" customWidth="1"/>
    <col min="6924" max="6924" width="12.42578125" style="180" bestFit="1" customWidth="1"/>
    <col min="6925" max="6925" width="1.7109375" style="180" customWidth="1"/>
    <col min="6926" max="6926" width="12.42578125" style="180" bestFit="1" customWidth="1"/>
    <col min="6927" max="6927" width="1.7109375" style="180" customWidth="1"/>
    <col min="6928" max="6928" width="12.42578125" style="180" bestFit="1" customWidth="1"/>
    <col min="6929" max="6929" width="1.7109375" style="180" customWidth="1"/>
    <col min="6930" max="6930" width="12.42578125" style="180" bestFit="1" customWidth="1"/>
    <col min="6931" max="6931" width="1.7109375" style="180" customWidth="1"/>
    <col min="6932" max="7168" width="9.140625" style="180"/>
    <col min="7169" max="7169" width="35.7109375" style="180" customWidth="1"/>
    <col min="7170" max="7170" width="12.7109375" style="180" customWidth="1"/>
    <col min="7171" max="7171" width="1.7109375" style="180" customWidth="1"/>
    <col min="7172" max="7172" width="12.7109375" style="180" customWidth="1"/>
    <col min="7173" max="7173" width="1.7109375" style="180" customWidth="1"/>
    <col min="7174" max="7174" width="12.42578125" style="180" bestFit="1" customWidth="1"/>
    <col min="7175" max="7175" width="1.7109375" style="180" customWidth="1"/>
    <col min="7176" max="7176" width="12.7109375" style="180" customWidth="1"/>
    <col min="7177" max="7177" width="1.7109375" style="180" customWidth="1"/>
    <col min="7178" max="7178" width="13.42578125" style="180" bestFit="1" customWidth="1"/>
    <col min="7179" max="7179" width="1.7109375" style="180" customWidth="1"/>
    <col min="7180" max="7180" width="12.42578125" style="180" bestFit="1" customWidth="1"/>
    <col min="7181" max="7181" width="1.7109375" style="180" customWidth="1"/>
    <col min="7182" max="7182" width="12.42578125" style="180" bestFit="1" customWidth="1"/>
    <col min="7183" max="7183" width="1.7109375" style="180" customWidth="1"/>
    <col min="7184" max="7184" width="12.42578125" style="180" bestFit="1" customWidth="1"/>
    <col min="7185" max="7185" width="1.7109375" style="180" customWidth="1"/>
    <col min="7186" max="7186" width="12.42578125" style="180" bestFit="1" customWidth="1"/>
    <col min="7187" max="7187" width="1.7109375" style="180" customWidth="1"/>
    <col min="7188" max="7424" width="9.140625" style="180"/>
    <col min="7425" max="7425" width="35.7109375" style="180" customWidth="1"/>
    <col min="7426" max="7426" width="12.7109375" style="180" customWidth="1"/>
    <col min="7427" max="7427" width="1.7109375" style="180" customWidth="1"/>
    <col min="7428" max="7428" width="12.7109375" style="180" customWidth="1"/>
    <col min="7429" max="7429" width="1.7109375" style="180" customWidth="1"/>
    <col min="7430" max="7430" width="12.42578125" style="180" bestFit="1" customWidth="1"/>
    <col min="7431" max="7431" width="1.7109375" style="180" customWidth="1"/>
    <col min="7432" max="7432" width="12.7109375" style="180" customWidth="1"/>
    <col min="7433" max="7433" width="1.7109375" style="180" customWidth="1"/>
    <col min="7434" max="7434" width="13.42578125" style="180" bestFit="1" customWidth="1"/>
    <col min="7435" max="7435" width="1.7109375" style="180" customWidth="1"/>
    <col min="7436" max="7436" width="12.42578125" style="180" bestFit="1" customWidth="1"/>
    <col min="7437" max="7437" width="1.7109375" style="180" customWidth="1"/>
    <col min="7438" max="7438" width="12.42578125" style="180" bestFit="1" customWidth="1"/>
    <col min="7439" max="7439" width="1.7109375" style="180" customWidth="1"/>
    <col min="7440" max="7440" width="12.42578125" style="180" bestFit="1" customWidth="1"/>
    <col min="7441" max="7441" width="1.7109375" style="180" customWidth="1"/>
    <col min="7442" max="7442" width="12.42578125" style="180" bestFit="1" customWidth="1"/>
    <col min="7443" max="7443" width="1.7109375" style="180" customWidth="1"/>
    <col min="7444" max="7680" width="9.140625" style="180"/>
    <col min="7681" max="7681" width="35.7109375" style="180" customWidth="1"/>
    <col min="7682" max="7682" width="12.7109375" style="180" customWidth="1"/>
    <col min="7683" max="7683" width="1.7109375" style="180" customWidth="1"/>
    <col min="7684" max="7684" width="12.7109375" style="180" customWidth="1"/>
    <col min="7685" max="7685" width="1.7109375" style="180" customWidth="1"/>
    <col min="7686" max="7686" width="12.42578125" style="180" bestFit="1" customWidth="1"/>
    <col min="7687" max="7687" width="1.7109375" style="180" customWidth="1"/>
    <col min="7688" max="7688" width="12.7109375" style="180" customWidth="1"/>
    <col min="7689" max="7689" width="1.7109375" style="180" customWidth="1"/>
    <col min="7690" max="7690" width="13.42578125" style="180" bestFit="1" customWidth="1"/>
    <col min="7691" max="7691" width="1.7109375" style="180" customWidth="1"/>
    <col min="7692" max="7692" width="12.42578125" style="180" bestFit="1" customWidth="1"/>
    <col min="7693" max="7693" width="1.7109375" style="180" customWidth="1"/>
    <col min="7694" max="7694" width="12.42578125" style="180" bestFit="1" customWidth="1"/>
    <col min="7695" max="7695" width="1.7109375" style="180" customWidth="1"/>
    <col min="7696" max="7696" width="12.42578125" style="180" bestFit="1" customWidth="1"/>
    <col min="7697" max="7697" width="1.7109375" style="180" customWidth="1"/>
    <col min="7698" max="7698" width="12.42578125" style="180" bestFit="1" customWidth="1"/>
    <col min="7699" max="7699" width="1.7109375" style="180" customWidth="1"/>
    <col min="7700" max="7936" width="9.140625" style="180"/>
    <col min="7937" max="7937" width="35.7109375" style="180" customWidth="1"/>
    <col min="7938" max="7938" width="12.7109375" style="180" customWidth="1"/>
    <col min="7939" max="7939" width="1.7109375" style="180" customWidth="1"/>
    <col min="7940" max="7940" width="12.7109375" style="180" customWidth="1"/>
    <col min="7941" max="7941" width="1.7109375" style="180" customWidth="1"/>
    <col min="7942" max="7942" width="12.42578125" style="180" bestFit="1" customWidth="1"/>
    <col min="7943" max="7943" width="1.7109375" style="180" customWidth="1"/>
    <col min="7944" max="7944" width="12.7109375" style="180" customWidth="1"/>
    <col min="7945" max="7945" width="1.7109375" style="180" customWidth="1"/>
    <col min="7946" max="7946" width="13.42578125" style="180" bestFit="1" customWidth="1"/>
    <col min="7947" max="7947" width="1.7109375" style="180" customWidth="1"/>
    <col min="7948" max="7948" width="12.42578125" style="180" bestFit="1" customWidth="1"/>
    <col min="7949" max="7949" width="1.7109375" style="180" customWidth="1"/>
    <col min="7950" max="7950" width="12.42578125" style="180" bestFit="1" customWidth="1"/>
    <col min="7951" max="7951" width="1.7109375" style="180" customWidth="1"/>
    <col min="7952" max="7952" width="12.42578125" style="180" bestFit="1" customWidth="1"/>
    <col min="7953" max="7953" width="1.7109375" style="180" customWidth="1"/>
    <col min="7954" max="7954" width="12.42578125" style="180" bestFit="1" customWidth="1"/>
    <col min="7955" max="7955" width="1.7109375" style="180" customWidth="1"/>
    <col min="7956" max="8192" width="9.140625" style="180"/>
    <col min="8193" max="8193" width="35.7109375" style="180" customWidth="1"/>
    <col min="8194" max="8194" width="12.7109375" style="180" customWidth="1"/>
    <col min="8195" max="8195" width="1.7109375" style="180" customWidth="1"/>
    <col min="8196" max="8196" width="12.7109375" style="180" customWidth="1"/>
    <col min="8197" max="8197" width="1.7109375" style="180" customWidth="1"/>
    <col min="8198" max="8198" width="12.42578125" style="180" bestFit="1" customWidth="1"/>
    <col min="8199" max="8199" width="1.7109375" style="180" customWidth="1"/>
    <col min="8200" max="8200" width="12.7109375" style="180" customWidth="1"/>
    <col min="8201" max="8201" width="1.7109375" style="180" customWidth="1"/>
    <col min="8202" max="8202" width="13.42578125" style="180" bestFit="1" customWidth="1"/>
    <col min="8203" max="8203" width="1.7109375" style="180" customWidth="1"/>
    <col min="8204" max="8204" width="12.42578125" style="180" bestFit="1" customWidth="1"/>
    <col min="8205" max="8205" width="1.7109375" style="180" customWidth="1"/>
    <col min="8206" max="8206" width="12.42578125" style="180" bestFit="1" customWidth="1"/>
    <col min="8207" max="8207" width="1.7109375" style="180" customWidth="1"/>
    <col min="8208" max="8208" width="12.42578125" style="180" bestFit="1" customWidth="1"/>
    <col min="8209" max="8209" width="1.7109375" style="180" customWidth="1"/>
    <col min="8210" max="8210" width="12.42578125" style="180" bestFit="1" customWidth="1"/>
    <col min="8211" max="8211" width="1.7109375" style="180" customWidth="1"/>
    <col min="8212" max="8448" width="9.140625" style="180"/>
    <col min="8449" max="8449" width="35.7109375" style="180" customWidth="1"/>
    <col min="8450" max="8450" width="12.7109375" style="180" customWidth="1"/>
    <col min="8451" max="8451" width="1.7109375" style="180" customWidth="1"/>
    <col min="8452" max="8452" width="12.7109375" style="180" customWidth="1"/>
    <col min="8453" max="8453" width="1.7109375" style="180" customWidth="1"/>
    <col min="8454" max="8454" width="12.42578125" style="180" bestFit="1" customWidth="1"/>
    <col min="8455" max="8455" width="1.7109375" style="180" customWidth="1"/>
    <col min="8456" max="8456" width="12.7109375" style="180" customWidth="1"/>
    <col min="8457" max="8457" width="1.7109375" style="180" customWidth="1"/>
    <col min="8458" max="8458" width="13.42578125" style="180" bestFit="1" customWidth="1"/>
    <col min="8459" max="8459" width="1.7109375" style="180" customWidth="1"/>
    <col min="8460" max="8460" width="12.42578125" style="180" bestFit="1" customWidth="1"/>
    <col min="8461" max="8461" width="1.7109375" style="180" customWidth="1"/>
    <col min="8462" max="8462" width="12.42578125" style="180" bestFit="1" customWidth="1"/>
    <col min="8463" max="8463" width="1.7109375" style="180" customWidth="1"/>
    <col min="8464" max="8464" width="12.42578125" style="180" bestFit="1" customWidth="1"/>
    <col min="8465" max="8465" width="1.7109375" style="180" customWidth="1"/>
    <col min="8466" max="8466" width="12.42578125" style="180" bestFit="1" customWidth="1"/>
    <col min="8467" max="8467" width="1.7109375" style="180" customWidth="1"/>
    <col min="8468" max="8704" width="9.140625" style="180"/>
    <col min="8705" max="8705" width="35.7109375" style="180" customWidth="1"/>
    <col min="8706" max="8706" width="12.7109375" style="180" customWidth="1"/>
    <col min="8707" max="8707" width="1.7109375" style="180" customWidth="1"/>
    <col min="8708" max="8708" width="12.7109375" style="180" customWidth="1"/>
    <col min="8709" max="8709" width="1.7109375" style="180" customWidth="1"/>
    <col min="8710" max="8710" width="12.42578125" style="180" bestFit="1" customWidth="1"/>
    <col min="8711" max="8711" width="1.7109375" style="180" customWidth="1"/>
    <col min="8712" max="8712" width="12.7109375" style="180" customWidth="1"/>
    <col min="8713" max="8713" width="1.7109375" style="180" customWidth="1"/>
    <col min="8714" max="8714" width="13.42578125" style="180" bestFit="1" customWidth="1"/>
    <col min="8715" max="8715" width="1.7109375" style="180" customWidth="1"/>
    <col min="8716" max="8716" width="12.42578125" style="180" bestFit="1" customWidth="1"/>
    <col min="8717" max="8717" width="1.7109375" style="180" customWidth="1"/>
    <col min="8718" max="8718" width="12.42578125" style="180" bestFit="1" customWidth="1"/>
    <col min="8719" max="8719" width="1.7109375" style="180" customWidth="1"/>
    <col min="8720" max="8720" width="12.42578125" style="180" bestFit="1" customWidth="1"/>
    <col min="8721" max="8721" width="1.7109375" style="180" customWidth="1"/>
    <col min="8722" max="8722" width="12.42578125" style="180" bestFit="1" customWidth="1"/>
    <col min="8723" max="8723" width="1.7109375" style="180" customWidth="1"/>
    <col min="8724" max="8960" width="9.140625" style="180"/>
    <col min="8961" max="8961" width="35.7109375" style="180" customWidth="1"/>
    <col min="8962" max="8962" width="12.7109375" style="180" customWidth="1"/>
    <col min="8963" max="8963" width="1.7109375" style="180" customWidth="1"/>
    <col min="8964" max="8964" width="12.7109375" style="180" customWidth="1"/>
    <col min="8965" max="8965" width="1.7109375" style="180" customWidth="1"/>
    <col min="8966" max="8966" width="12.42578125" style="180" bestFit="1" customWidth="1"/>
    <col min="8967" max="8967" width="1.7109375" style="180" customWidth="1"/>
    <col min="8968" max="8968" width="12.7109375" style="180" customWidth="1"/>
    <col min="8969" max="8969" width="1.7109375" style="180" customWidth="1"/>
    <col min="8970" max="8970" width="13.42578125" style="180" bestFit="1" customWidth="1"/>
    <col min="8971" max="8971" width="1.7109375" style="180" customWidth="1"/>
    <col min="8972" max="8972" width="12.42578125" style="180" bestFit="1" customWidth="1"/>
    <col min="8973" max="8973" width="1.7109375" style="180" customWidth="1"/>
    <col min="8974" max="8974" width="12.42578125" style="180" bestFit="1" customWidth="1"/>
    <col min="8975" max="8975" width="1.7109375" style="180" customWidth="1"/>
    <col min="8976" max="8976" width="12.42578125" style="180" bestFit="1" customWidth="1"/>
    <col min="8977" max="8977" width="1.7109375" style="180" customWidth="1"/>
    <col min="8978" max="8978" width="12.42578125" style="180" bestFit="1" customWidth="1"/>
    <col min="8979" max="8979" width="1.7109375" style="180" customWidth="1"/>
    <col min="8980" max="9216" width="9.140625" style="180"/>
    <col min="9217" max="9217" width="35.7109375" style="180" customWidth="1"/>
    <col min="9218" max="9218" width="12.7109375" style="180" customWidth="1"/>
    <col min="9219" max="9219" width="1.7109375" style="180" customWidth="1"/>
    <col min="9220" max="9220" width="12.7109375" style="180" customWidth="1"/>
    <col min="9221" max="9221" width="1.7109375" style="180" customWidth="1"/>
    <col min="9222" max="9222" width="12.42578125" style="180" bestFit="1" customWidth="1"/>
    <col min="9223" max="9223" width="1.7109375" style="180" customWidth="1"/>
    <col min="9224" max="9224" width="12.7109375" style="180" customWidth="1"/>
    <col min="9225" max="9225" width="1.7109375" style="180" customWidth="1"/>
    <col min="9226" max="9226" width="13.42578125" style="180" bestFit="1" customWidth="1"/>
    <col min="9227" max="9227" width="1.7109375" style="180" customWidth="1"/>
    <col min="9228" max="9228" width="12.42578125" style="180" bestFit="1" customWidth="1"/>
    <col min="9229" max="9229" width="1.7109375" style="180" customWidth="1"/>
    <col min="9230" max="9230" width="12.42578125" style="180" bestFit="1" customWidth="1"/>
    <col min="9231" max="9231" width="1.7109375" style="180" customWidth="1"/>
    <col min="9232" max="9232" width="12.42578125" style="180" bestFit="1" customWidth="1"/>
    <col min="9233" max="9233" width="1.7109375" style="180" customWidth="1"/>
    <col min="9234" max="9234" width="12.42578125" style="180" bestFit="1" customWidth="1"/>
    <col min="9235" max="9235" width="1.7109375" style="180" customWidth="1"/>
    <col min="9236" max="9472" width="9.140625" style="180"/>
    <col min="9473" max="9473" width="35.7109375" style="180" customWidth="1"/>
    <col min="9474" max="9474" width="12.7109375" style="180" customWidth="1"/>
    <col min="9475" max="9475" width="1.7109375" style="180" customWidth="1"/>
    <col min="9476" max="9476" width="12.7109375" style="180" customWidth="1"/>
    <col min="9477" max="9477" width="1.7109375" style="180" customWidth="1"/>
    <col min="9478" max="9478" width="12.42578125" style="180" bestFit="1" customWidth="1"/>
    <col min="9479" max="9479" width="1.7109375" style="180" customWidth="1"/>
    <col min="9480" max="9480" width="12.7109375" style="180" customWidth="1"/>
    <col min="9481" max="9481" width="1.7109375" style="180" customWidth="1"/>
    <col min="9482" max="9482" width="13.42578125" style="180" bestFit="1" customWidth="1"/>
    <col min="9483" max="9483" width="1.7109375" style="180" customWidth="1"/>
    <col min="9484" max="9484" width="12.42578125" style="180" bestFit="1" customWidth="1"/>
    <col min="9485" max="9485" width="1.7109375" style="180" customWidth="1"/>
    <col min="9486" max="9486" width="12.42578125" style="180" bestFit="1" customWidth="1"/>
    <col min="9487" max="9487" width="1.7109375" style="180" customWidth="1"/>
    <col min="9488" max="9488" width="12.42578125" style="180" bestFit="1" customWidth="1"/>
    <col min="9489" max="9489" width="1.7109375" style="180" customWidth="1"/>
    <col min="9490" max="9490" width="12.42578125" style="180" bestFit="1" customWidth="1"/>
    <col min="9491" max="9491" width="1.7109375" style="180" customWidth="1"/>
    <col min="9492" max="9728" width="9.140625" style="180"/>
    <col min="9729" max="9729" width="35.7109375" style="180" customWidth="1"/>
    <col min="9730" max="9730" width="12.7109375" style="180" customWidth="1"/>
    <col min="9731" max="9731" width="1.7109375" style="180" customWidth="1"/>
    <col min="9732" max="9732" width="12.7109375" style="180" customWidth="1"/>
    <col min="9733" max="9733" width="1.7109375" style="180" customWidth="1"/>
    <col min="9734" max="9734" width="12.42578125" style="180" bestFit="1" customWidth="1"/>
    <col min="9735" max="9735" width="1.7109375" style="180" customWidth="1"/>
    <col min="9736" max="9736" width="12.7109375" style="180" customWidth="1"/>
    <col min="9737" max="9737" width="1.7109375" style="180" customWidth="1"/>
    <col min="9738" max="9738" width="13.42578125" style="180" bestFit="1" customWidth="1"/>
    <col min="9739" max="9739" width="1.7109375" style="180" customWidth="1"/>
    <col min="9740" max="9740" width="12.42578125" style="180" bestFit="1" customWidth="1"/>
    <col min="9741" max="9741" width="1.7109375" style="180" customWidth="1"/>
    <col min="9742" max="9742" width="12.42578125" style="180" bestFit="1" customWidth="1"/>
    <col min="9743" max="9743" width="1.7109375" style="180" customWidth="1"/>
    <col min="9744" max="9744" width="12.42578125" style="180" bestFit="1" customWidth="1"/>
    <col min="9745" max="9745" width="1.7109375" style="180" customWidth="1"/>
    <col min="9746" max="9746" width="12.42578125" style="180" bestFit="1" customWidth="1"/>
    <col min="9747" max="9747" width="1.7109375" style="180" customWidth="1"/>
    <col min="9748" max="9984" width="9.140625" style="180"/>
    <col min="9985" max="9985" width="35.7109375" style="180" customWidth="1"/>
    <col min="9986" max="9986" width="12.7109375" style="180" customWidth="1"/>
    <col min="9987" max="9987" width="1.7109375" style="180" customWidth="1"/>
    <col min="9988" max="9988" width="12.7109375" style="180" customWidth="1"/>
    <col min="9989" max="9989" width="1.7109375" style="180" customWidth="1"/>
    <col min="9990" max="9990" width="12.42578125" style="180" bestFit="1" customWidth="1"/>
    <col min="9991" max="9991" width="1.7109375" style="180" customWidth="1"/>
    <col min="9992" max="9992" width="12.7109375" style="180" customWidth="1"/>
    <col min="9993" max="9993" width="1.7109375" style="180" customWidth="1"/>
    <col min="9994" max="9994" width="13.42578125" style="180" bestFit="1" customWidth="1"/>
    <col min="9995" max="9995" width="1.7109375" style="180" customWidth="1"/>
    <col min="9996" max="9996" width="12.42578125" style="180" bestFit="1" customWidth="1"/>
    <col min="9997" max="9997" width="1.7109375" style="180" customWidth="1"/>
    <col min="9998" max="9998" width="12.42578125" style="180" bestFit="1" customWidth="1"/>
    <col min="9999" max="9999" width="1.7109375" style="180" customWidth="1"/>
    <col min="10000" max="10000" width="12.42578125" style="180" bestFit="1" customWidth="1"/>
    <col min="10001" max="10001" width="1.7109375" style="180" customWidth="1"/>
    <col min="10002" max="10002" width="12.42578125" style="180" bestFit="1" customWidth="1"/>
    <col min="10003" max="10003" width="1.7109375" style="180" customWidth="1"/>
    <col min="10004" max="10240" width="9.140625" style="180"/>
    <col min="10241" max="10241" width="35.7109375" style="180" customWidth="1"/>
    <col min="10242" max="10242" width="12.7109375" style="180" customWidth="1"/>
    <col min="10243" max="10243" width="1.7109375" style="180" customWidth="1"/>
    <col min="10244" max="10244" width="12.7109375" style="180" customWidth="1"/>
    <col min="10245" max="10245" width="1.7109375" style="180" customWidth="1"/>
    <col min="10246" max="10246" width="12.42578125" style="180" bestFit="1" customWidth="1"/>
    <col min="10247" max="10247" width="1.7109375" style="180" customWidth="1"/>
    <col min="10248" max="10248" width="12.7109375" style="180" customWidth="1"/>
    <col min="10249" max="10249" width="1.7109375" style="180" customWidth="1"/>
    <col min="10250" max="10250" width="13.42578125" style="180" bestFit="1" customWidth="1"/>
    <col min="10251" max="10251" width="1.7109375" style="180" customWidth="1"/>
    <col min="10252" max="10252" width="12.42578125" style="180" bestFit="1" customWidth="1"/>
    <col min="10253" max="10253" width="1.7109375" style="180" customWidth="1"/>
    <col min="10254" max="10254" width="12.42578125" style="180" bestFit="1" customWidth="1"/>
    <col min="10255" max="10255" width="1.7109375" style="180" customWidth="1"/>
    <col min="10256" max="10256" width="12.42578125" style="180" bestFit="1" customWidth="1"/>
    <col min="10257" max="10257" width="1.7109375" style="180" customWidth="1"/>
    <col min="10258" max="10258" width="12.42578125" style="180" bestFit="1" customWidth="1"/>
    <col min="10259" max="10259" width="1.7109375" style="180" customWidth="1"/>
    <col min="10260" max="10496" width="9.140625" style="180"/>
    <col min="10497" max="10497" width="35.7109375" style="180" customWidth="1"/>
    <col min="10498" max="10498" width="12.7109375" style="180" customWidth="1"/>
    <col min="10499" max="10499" width="1.7109375" style="180" customWidth="1"/>
    <col min="10500" max="10500" width="12.7109375" style="180" customWidth="1"/>
    <col min="10501" max="10501" width="1.7109375" style="180" customWidth="1"/>
    <col min="10502" max="10502" width="12.42578125" style="180" bestFit="1" customWidth="1"/>
    <col min="10503" max="10503" width="1.7109375" style="180" customWidth="1"/>
    <col min="10504" max="10504" width="12.7109375" style="180" customWidth="1"/>
    <col min="10505" max="10505" width="1.7109375" style="180" customWidth="1"/>
    <col min="10506" max="10506" width="13.42578125" style="180" bestFit="1" customWidth="1"/>
    <col min="10507" max="10507" width="1.7109375" style="180" customWidth="1"/>
    <col min="10508" max="10508" width="12.42578125" style="180" bestFit="1" customWidth="1"/>
    <col min="10509" max="10509" width="1.7109375" style="180" customWidth="1"/>
    <col min="10510" max="10510" width="12.42578125" style="180" bestFit="1" customWidth="1"/>
    <col min="10511" max="10511" width="1.7109375" style="180" customWidth="1"/>
    <col min="10512" max="10512" width="12.42578125" style="180" bestFit="1" customWidth="1"/>
    <col min="10513" max="10513" width="1.7109375" style="180" customWidth="1"/>
    <col min="10514" max="10514" width="12.42578125" style="180" bestFit="1" customWidth="1"/>
    <col min="10515" max="10515" width="1.7109375" style="180" customWidth="1"/>
    <col min="10516" max="10752" width="9.140625" style="180"/>
    <col min="10753" max="10753" width="35.7109375" style="180" customWidth="1"/>
    <col min="10754" max="10754" width="12.7109375" style="180" customWidth="1"/>
    <col min="10755" max="10755" width="1.7109375" style="180" customWidth="1"/>
    <col min="10756" max="10756" width="12.7109375" style="180" customWidth="1"/>
    <col min="10757" max="10757" width="1.7109375" style="180" customWidth="1"/>
    <col min="10758" max="10758" width="12.42578125" style="180" bestFit="1" customWidth="1"/>
    <col min="10759" max="10759" width="1.7109375" style="180" customWidth="1"/>
    <col min="10760" max="10760" width="12.7109375" style="180" customWidth="1"/>
    <col min="10761" max="10761" width="1.7109375" style="180" customWidth="1"/>
    <col min="10762" max="10762" width="13.42578125" style="180" bestFit="1" customWidth="1"/>
    <col min="10763" max="10763" width="1.7109375" style="180" customWidth="1"/>
    <col min="10764" max="10764" width="12.42578125" style="180" bestFit="1" customWidth="1"/>
    <col min="10765" max="10765" width="1.7109375" style="180" customWidth="1"/>
    <col min="10766" max="10766" width="12.42578125" style="180" bestFit="1" customWidth="1"/>
    <col min="10767" max="10767" width="1.7109375" style="180" customWidth="1"/>
    <col min="10768" max="10768" width="12.42578125" style="180" bestFit="1" customWidth="1"/>
    <col min="10769" max="10769" width="1.7109375" style="180" customWidth="1"/>
    <col min="10770" max="10770" width="12.42578125" style="180" bestFit="1" customWidth="1"/>
    <col min="10771" max="10771" width="1.7109375" style="180" customWidth="1"/>
    <col min="10772" max="11008" width="9.140625" style="180"/>
    <col min="11009" max="11009" width="35.7109375" style="180" customWidth="1"/>
    <col min="11010" max="11010" width="12.7109375" style="180" customWidth="1"/>
    <col min="11011" max="11011" width="1.7109375" style="180" customWidth="1"/>
    <col min="11012" max="11012" width="12.7109375" style="180" customWidth="1"/>
    <col min="11013" max="11013" width="1.7109375" style="180" customWidth="1"/>
    <col min="11014" max="11014" width="12.42578125" style="180" bestFit="1" customWidth="1"/>
    <col min="11015" max="11015" width="1.7109375" style="180" customWidth="1"/>
    <col min="11016" max="11016" width="12.7109375" style="180" customWidth="1"/>
    <col min="11017" max="11017" width="1.7109375" style="180" customWidth="1"/>
    <col min="11018" max="11018" width="13.42578125" style="180" bestFit="1" customWidth="1"/>
    <col min="11019" max="11019" width="1.7109375" style="180" customWidth="1"/>
    <col min="11020" max="11020" width="12.42578125" style="180" bestFit="1" customWidth="1"/>
    <col min="11021" max="11021" width="1.7109375" style="180" customWidth="1"/>
    <col min="11022" max="11022" width="12.42578125" style="180" bestFit="1" customWidth="1"/>
    <col min="11023" max="11023" width="1.7109375" style="180" customWidth="1"/>
    <col min="11024" max="11024" width="12.42578125" style="180" bestFit="1" customWidth="1"/>
    <col min="11025" max="11025" width="1.7109375" style="180" customWidth="1"/>
    <col min="11026" max="11026" width="12.42578125" style="180" bestFit="1" customWidth="1"/>
    <col min="11027" max="11027" width="1.7109375" style="180" customWidth="1"/>
    <col min="11028" max="11264" width="9.140625" style="180"/>
    <col min="11265" max="11265" width="35.7109375" style="180" customWidth="1"/>
    <col min="11266" max="11266" width="12.7109375" style="180" customWidth="1"/>
    <col min="11267" max="11267" width="1.7109375" style="180" customWidth="1"/>
    <col min="11268" max="11268" width="12.7109375" style="180" customWidth="1"/>
    <col min="11269" max="11269" width="1.7109375" style="180" customWidth="1"/>
    <col min="11270" max="11270" width="12.42578125" style="180" bestFit="1" customWidth="1"/>
    <col min="11271" max="11271" width="1.7109375" style="180" customWidth="1"/>
    <col min="11272" max="11272" width="12.7109375" style="180" customWidth="1"/>
    <col min="11273" max="11273" width="1.7109375" style="180" customWidth="1"/>
    <col min="11274" max="11274" width="13.42578125" style="180" bestFit="1" customWidth="1"/>
    <col min="11275" max="11275" width="1.7109375" style="180" customWidth="1"/>
    <col min="11276" max="11276" width="12.42578125" style="180" bestFit="1" customWidth="1"/>
    <col min="11277" max="11277" width="1.7109375" style="180" customWidth="1"/>
    <col min="11278" max="11278" width="12.42578125" style="180" bestFit="1" customWidth="1"/>
    <col min="11279" max="11279" width="1.7109375" style="180" customWidth="1"/>
    <col min="11280" max="11280" width="12.42578125" style="180" bestFit="1" customWidth="1"/>
    <col min="11281" max="11281" width="1.7109375" style="180" customWidth="1"/>
    <col min="11282" max="11282" width="12.42578125" style="180" bestFit="1" customWidth="1"/>
    <col min="11283" max="11283" width="1.7109375" style="180" customWidth="1"/>
    <col min="11284" max="11520" width="9.140625" style="180"/>
    <col min="11521" max="11521" width="35.7109375" style="180" customWidth="1"/>
    <col min="11522" max="11522" width="12.7109375" style="180" customWidth="1"/>
    <col min="11523" max="11523" width="1.7109375" style="180" customWidth="1"/>
    <col min="11524" max="11524" width="12.7109375" style="180" customWidth="1"/>
    <col min="11525" max="11525" width="1.7109375" style="180" customWidth="1"/>
    <col min="11526" max="11526" width="12.42578125" style="180" bestFit="1" customWidth="1"/>
    <col min="11527" max="11527" width="1.7109375" style="180" customWidth="1"/>
    <col min="11528" max="11528" width="12.7109375" style="180" customWidth="1"/>
    <col min="11529" max="11529" width="1.7109375" style="180" customWidth="1"/>
    <col min="11530" max="11530" width="13.42578125" style="180" bestFit="1" customWidth="1"/>
    <col min="11531" max="11531" width="1.7109375" style="180" customWidth="1"/>
    <col min="11532" max="11532" width="12.42578125" style="180" bestFit="1" customWidth="1"/>
    <col min="11533" max="11533" width="1.7109375" style="180" customWidth="1"/>
    <col min="11534" max="11534" width="12.42578125" style="180" bestFit="1" customWidth="1"/>
    <col min="11535" max="11535" width="1.7109375" style="180" customWidth="1"/>
    <col min="11536" max="11536" width="12.42578125" style="180" bestFit="1" customWidth="1"/>
    <col min="11537" max="11537" width="1.7109375" style="180" customWidth="1"/>
    <col min="11538" max="11538" width="12.42578125" style="180" bestFit="1" customWidth="1"/>
    <col min="11539" max="11539" width="1.7109375" style="180" customWidth="1"/>
    <col min="11540" max="11776" width="9.140625" style="180"/>
    <col min="11777" max="11777" width="35.7109375" style="180" customWidth="1"/>
    <col min="11778" max="11778" width="12.7109375" style="180" customWidth="1"/>
    <col min="11779" max="11779" width="1.7109375" style="180" customWidth="1"/>
    <col min="11780" max="11780" width="12.7109375" style="180" customWidth="1"/>
    <col min="11781" max="11781" width="1.7109375" style="180" customWidth="1"/>
    <col min="11782" max="11782" width="12.42578125" style="180" bestFit="1" customWidth="1"/>
    <col min="11783" max="11783" width="1.7109375" style="180" customWidth="1"/>
    <col min="11784" max="11784" width="12.7109375" style="180" customWidth="1"/>
    <col min="11785" max="11785" width="1.7109375" style="180" customWidth="1"/>
    <col min="11786" max="11786" width="13.42578125" style="180" bestFit="1" customWidth="1"/>
    <col min="11787" max="11787" width="1.7109375" style="180" customWidth="1"/>
    <col min="11788" max="11788" width="12.42578125" style="180" bestFit="1" customWidth="1"/>
    <col min="11789" max="11789" width="1.7109375" style="180" customWidth="1"/>
    <col min="11790" max="11790" width="12.42578125" style="180" bestFit="1" customWidth="1"/>
    <col min="11791" max="11791" width="1.7109375" style="180" customWidth="1"/>
    <col min="11792" max="11792" width="12.42578125" style="180" bestFit="1" customWidth="1"/>
    <col min="11793" max="11793" width="1.7109375" style="180" customWidth="1"/>
    <col min="11794" max="11794" width="12.42578125" style="180" bestFit="1" customWidth="1"/>
    <col min="11795" max="11795" width="1.7109375" style="180" customWidth="1"/>
    <col min="11796" max="12032" width="9.140625" style="180"/>
    <col min="12033" max="12033" width="35.7109375" style="180" customWidth="1"/>
    <col min="12034" max="12034" width="12.7109375" style="180" customWidth="1"/>
    <col min="12035" max="12035" width="1.7109375" style="180" customWidth="1"/>
    <col min="12036" max="12036" width="12.7109375" style="180" customWidth="1"/>
    <col min="12037" max="12037" width="1.7109375" style="180" customWidth="1"/>
    <col min="12038" max="12038" width="12.42578125" style="180" bestFit="1" customWidth="1"/>
    <col min="12039" max="12039" width="1.7109375" style="180" customWidth="1"/>
    <col min="12040" max="12040" width="12.7109375" style="180" customWidth="1"/>
    <col min="12041" max="12041" width="1.7109375" style="180" customWidth="1"/>
    <col min="12042" max="12042" width="13.42578125" style="180" bestFit="1" customWidth="1"/>
    <col min="12043" max="12043" width="1.7109375" style="180" customWidth="1"/>
    <col min="12044" max="12044" width="12.42578125" style="180" bestFit="1" customWidth="1"/>
    <col min="12045" max="12045" width="1.7109375" style="180" customWidth="1"/>
    <col min="12046" max="12046" width="12.42578125" style="180" bestFit="1" customWidth="1"/>
    <col min="12047" max="12047" width="1.7109375" style="180" customWidth="1"/>
    <col min="12048" max="12048" width="12.42578125" style="180" bestFit="1" customWidth="1"/>
    <col min="12049" max="12049" width="1.7109375" style="180" customWidth="1"/>
    <col min="12050" max="12050" width="12.42578125" style="180" bestFit="1" customWidth="1"/>
    <col min="12051" max="12051" width="1.7109375" style="180" customWidth="1"/>
    <col min="12052" max="12288" width="9.140625" style="180"/>
    <col min="12289" max="12289" width="35.7109375" style="180" customWidth="1"/>
    <col min="12290" max="12290" width="12.7109375" style="180" customWidth="1"/>
    <col min="12291" max="12291" width="1.7109375" style="180" customWidth="1"/>
    <col min="12292" max="12292" width="12.7109375" style="180" customWidth="1"/>
    <col min="12293" max="12293" width="1.7109375" style="180" customWidth="1"/>
    <col min="12294" max="12294" width="12.42578125" style="180" bestFit="1" customWidth="1"/>
    <col min="12295" max="12295" width="1.7109375" style="180" customWidth="1"/>
    <col min="12296" max="12296" width="12.7109375" style="180" customWidth="1"/>
    <col min="12297" max="12297" width="1.7109375" style="180" customWidth="1"/>
    <col min="12298" max="12298" width="13.42578125" style="180" bestFit="1" customWidth="1"/>
    <col min="12299" max="12299" width="1.7109375" style="180" customWidth="1"/>
    <col min="12300" max="12300" width="12.42578125" style="180" bestFit="1" customWidth="1"/>
    <col min="12301" max="12301" width="1.7109375" style="180" customWidth="1"/>
    <col min="12302" max="12302" width="12.42578125" style="180" bestFit="1" customWidth="1"/>
    <col min="12303" max="12303" width="1.7109375" style="180" customWidth="1"/>
    <col min="12304" max="12304" width="12.42578125" style="180" bestFit="1" customWidth="1"/>
    <col min="12305" max="12305" width="1.7109375" style="180" customWidth="1"/>
    <col min="12306" max="12306" width="12.42578125" style="180" bestFit="1" customWidth="1"/>
    <col min="12307" max="12307" width="1.7109375" style="180" customWidth="1"/>
    <col min="12308" max="12544" width="9.140625" style="180"/>
    <col min="12545" max="12545" width="35.7109375" style="180" customWidth="1"/>
    <col min="12546" max="12546" width="12.7109375" style="180" customWidth="1"/>
    <col min="12547" max="12547" width="1.7109375" style="180" customWidth="1"/>
    <col min="12548" max="12548" width="12.7109375" style="180" customWidth="1"/>
    <col min="12549" max="12549" width="1.7109375" style="180" customWidth="1"/>
    <col min="12550" max="12550" width="12.42578125" style="180" bestFit="1" customWidth="1"/>
    <col min="12551" max="12551" width="1.7109375" style="180" customWidth="1"/>
    <col min="12552" max="12552" width="12.7109375" style="180" customWidth="1"/>
    <col min="12553" max="12553" width="1.7109375" style="180" customWidth="1"/>
    <col min="12554" max="12554" width="13.42578125" style="180" bestFit="1" customWidth="1"/>
    <col min="12555" max="12555" width="1.7109375" style="180" customWidth="1"/>
    <col min="12556" max="12556" width="12.42578125" style="180" bestFit="1" customWidth="1"/>
    <col min="12557" max="12557" width="1.7109375" style="180" customWidth="1"/>
    <col min="12558" max="12558" width="12.42578125" style="180" bestFit="1" customWidth="1"/>
    <col min="12559" max="12559" width="1.7109375" style="180" customWidth="1"/>
    <col min="12560" max="12560" width="12.42578125" style="180" bestFit="1" customWidth="1"/>
    <col min="12561" max="12561" width="1.7109375" style="180" customWidth="1"/>
    <col min="12562" max="12562" width="12.42578125" style="180" bestFit="1" customWidth="1"/>
    <col min="12563" max="12563" width="1.7109375" style="180" customWidth="1"/>
    <col min="12564" max="12800" width="9.140625" style="180"/>
    <col min="12801" max="12801" width="35.7109375" style="180" customWidth="1"/>
    <col min="12802" max="12802" width="12.7109375" style="180" customWidth="1"/>
    <col min="12803" max="12803" width="1.7109375" style="180" customWidth="1"/>
    <col min="12804" max="12804" width="12.7109375" style="180" customWidth="1"/>
    <col min="12805" max="12805" width="1.7109375" style="180" customWidth="1"/>
    <col min="12806" max="12806" width="12.42578125" style="180" bestFit="1" customWidth="1"/>
    <col min="12807" max="12807" width="1.7109375" style="180" customWidth="1"/>
    <col min="12808" max="12808" width="12.7109375" style="180" customWidth="1"/>
    <col min="12809" max="12809" width="1.7109375" style="180" customWidth="1"/>
    <col min="12810" max="12810" width="13.42578125" style="180" bestFit="1" customWidth="1"/>
    <col min="12811" max="12811" width="1.7109375" style="180" customWidth="1"/>
    <col min="12812" max="12812" width="12.42578125" style="180" bestFit="1" customWidth="1"/>
    <col min="12813" max="12813" width="1.7109375" style="180" customWidth="1"/>
    <col min="12814" max="12814" width="12.42578125" style="180" bestFit="1" customWidth="1"/>
    <col min="12815" max="12815" width="1.7109375" style="180" customWidth="1"/>
    <col min="12816" max="12816" width="12.42578125" style="180" bestFit="1" customWidth="1"/>
    <col min="12817" max="12817" width="1.7109375" style="180" customWidth="1"/>
    <col min="12818" max="12818" width="12.42578125" style="180" bestFit="1" customWidth="1"/>
    <col min="12819" max="12819" width="1.7109375" style="180" customWidth="1"/>
    <col min="12820" max="13056" width="9.140625" style="180"/>
    <col min="13057" max="13057" width="35.7109375" style="180" customWidth="1"/>
    <col min="13058" max="13058" width="12.7109375" style="180" customWidth="1"/>
    <col min="13059" max="13059" width="1.7109375" style="180" customWidth="1"/>
    <col min="13060" max="13060" width="12.7109375" style="180" customWidth="1"/>
    <col min="13061" max="13061" width="1.7109375" style="180" customWidth="1"/>
    <col min="13062" max="13062" width="12.42578125" style="180" bestFit="1" customWidth="1"/>
    <col min="13063" max="13063" width="1.7109375" style="180" customWidth="1"/>
    <col min="13064" max="13064" width="12.7109375" style="180" customWidth="1"/>
    <col min="13065" max="13065" width="1.7109375" style="180" customWidth="1"/>
    <col min="13066" max="13066" width="13.42578125" style="180" bestFit="1" customWidth="1"/>
    <col min="13067" max="13067" width="1.7109375" style="180" customWidth="1"/>
    <col min="13068" max="13068" width="12.42578125" style="180" bestFit="1" customWidth="1"/>
    <col min="13069" max="13069" width="1.7109375" style="180" customWidth="1"/>
    <col min="13070" max="13070" width="12.42578125" style="180" bestFit="1" customWidth="1"/>
    <col min="13071" max="13071" width="1.7109375" style="180" customWidth="1"/>
    <col min="13072" max="13072" width="12.42578125" style="180" bestFit="1" customWidth="1"/>
    <col min="13073" max="13073" width="1.7109375" style="180" customWidth="1"/>
    <col min="13074" max="13074" width="12.42578125" style="180" bestFit="1" customWidth="1"/>
    <col min="13075" max="13075" width="1.7109375" style="180" customWidth="1"/>
    <col min="13076" max="13312" width="9.140625" style="180"/>
    <col min="13313" max="13313" width="35.7109375" style="180" customWidth="1"/>
    <col min="13314" max="13314" width="12.7109375" style="180" customWidth="1"/>
    <col min="13315" max="13315" width="1.7109375" style="180" customWidth="1"/>
    <col min="13316" max="13316" width="12.7109375" style="180" customWidth="1"/>
    <col min="13317" max="13317" width="1.7109375" style="180" customWidth="1"/>
    <col min="13318" max="13318" width="12.42578125" style="180" bestFit="1" customWidth="1"/>
    <col min="13319" max="13319" width="1.7109375" style="180" customWidth="1"/>
    <col min="13320" max="13320" width="12.7109375" style="180" customWidth="1"/>
    <col min="13321" max="13321" width="1.7109375" style="180" customWidth="1"/>
    <col min="13322" max="13322" width="13.42578125" style="180" bestFit="1" customWidth="1"/>
    <col min="13323" max="13323" width="1.7109375" style="180" customWidth="1"/>
    <col min="13324" max="13324" width="12.42578125" style="180" bestFit="1" customWidth="1"/>
    <col min="13325" max="13325" width="1.7109375" style="180" customWidth="1"/>
    <col min="13326" max="13326" width="12.42578125" style="180" bestFit="1" customWidth="1"/>
    <col min="13327" max="13327" width="1.7109375" style="180" customWidth="1"/>
    <col min="13328" max="13328" width="12.42578125" style="180" bestFit="1" customWidth="1"/>
    <col min="13329" max="13329" width="1.7109375" style="180" customWidth="1"/>
    <col min="13330" max="13330" width="12.42578125" style="180" bestFit="1" customWidth="1"/>
    <col min="13331" max="13331" width="1.7109375" style="180" customWidth="1"/>
    <col min="13332" max="13568" width="9.140625" style="180"/>
    <col min="13569" max="13569" width="35.7109375" style="180" customWidth="1"/>
    <col min="13570" max="13570" width="12.7109375" style="180" customWidth="1"/>
    <col min="13571" max="13571" width="1.7109375" style="180" customWidth="1"/>
    <col min="13572" max="13572" width="12.7109375" style="180" customWidth="1"/>
    <col min="13573" max="13573" width="1.7109375" style="180" customWidth="1"/>
    <col min="13574" max="13574" width="12.42578125" style="180" bestFit="1" customWidth="1"/>
    <col min="13575" max="13575" width="1.7109375" style="180" customWidth="1"/>
    <col min="13576" max="13576" width="12.7109375" style="180" customWidth="1"/>
    <col min="13577" max="13577" width="1.7109375" style="180" customWidth="1"/>
    <col min="13578" max="13578" width="13.42578125" style="180" bestFit="1" customWidth="1"/>
    <col min="13579" max="13579" width="1.7109375" style="180" customWidth="1"/>
    <col min="13580" max="13580" width="12.42578125" style="180" bestFit="1" customWidth="1"/>
    <col min="13581" max="13581" width="1.7109375" style="180" customWidth="1"/>
    <col min="13582" max="13582" width="12.42578125" style="180" bestFit="1" customWidth="1"/>
    <col min="13583" max="13583" width="1.7109375" style="180" customWidth="1"/>
    <col min="13584" max="13584" width="12.42578125" style="180" bestFit="1" customWidth="1"/>
    <col min="13585" max="13585" width="1.7109375" style="180" customWidth="1"/>
    <col min="13586" max="13586" width="12.42578125" style="180" bestFit="1" customWidth="1"/>
    <col min="13587" max="13587" width="1.7109375" style="180" customWidth="1"/>
    <col min="13588" max="13824" width="9.140625" style="180"/>
    <col min="13825" max="13825" width="35.7109375" style="180" customWidth="1"/>
    <col min="13826" max="13826" width="12.7109375" style="180" customWidth="1"/>
    <col min="13827" max="13827" width="1.7109375" style="180" customWidth="1"/>
    <col min="13828" max="13828" width="12.7109375" style="180" customWidth="1"/>
    <col min="13829" max="13829" width="1.7109375" style="180" customWidth="1"/>
    <col min="13830" max="13830" width="12.42578125" style="180" bestFit="1" customWidth="1"/>
    <col min="13831" max="13831" width="1.7109375" style="180" customWidth="1"/>
    <col min="13832" max="13832" width="12.7109375" style="180" customWidth="1"/>
    <col min="13833" max="13833" width="1.7109375" style="180" customWidth="1"/>
    <col min="13834" max="13834" width="13.42578125" style="180" bestFit="1" customWidth="1"/>
    <col min="13835" max="13835" width="1.7109375" style="180" customWidth="1"/>
    <col min="13836" max="13836" width="12.42578125" style="180" bestFit="1" customWidth="1"/>
    <col min="13837" max="13837" width="1.7109375" style="180" customWidth="1"/>
    <col min="13838" max="13838" width="12.42578125" style="180" bestFit="1" customWidth="1"/>
    <col min="13839" max="13839" width="1.7109375" style="180" customWidth="1"/>
    <col min="13840" max="13840" width="12.42578125" style="180" bestFit="1" customWidth="1"/>
    <col min="13841" max="13841" width="1.7109375" style="180" customWidth="1"/>
    <col min="13842" max="13842" width="12.42578125" style="180" bestFit="1" customWidth="1"/>
    <col min="13843" max="13843" width="1.7109375" style="180" customWidth="1"/>
    <col min="13844" max="14080" width="9.140625" style="180"/>
    <col min="14081" max="14081" width="35.7109375" style="180" customWidth="1"/>
    <col min="14082" max="14082" width="12.7109375" style="180" customWidth="1"/>
    <col min="14083" max="14083" width="1.7109375" style="180" customWidth="1"/>
    <col min="14084" max="14084" width="12.7109375" style="180" customWidth="1"/>
    <col min="14085" max="14085" width="1.7109375" style="180" customWidth="1"/>
    <col min="14086" max="14086" width="12.42578125" style="180" bestFit="1" customWidth="1"/>
    <col min="14087" max="14087" width="1.7109375" style="180" customWidth="1"/>
    <col min="14088" max="14088" width="12.7109375" style="180" customWidth="1"/>
    <col min="14089" max="14089" width="1.7109375" style="180" customWidth="1"/>
    <col min="14090" max="14090" width="13.42578125" style="180" bestFit="1" customWidth="1"/>
    <col min="14091" max="14091" width="1.7109375" style="180" customWidth="1"/>
    <col min="14092" max="14092" width="12.42578125" style="180" bestFit="1" customWidth="1"/>
    <col min="14093" max="14093" width="1.7109375" style="180" customWidth="1"/>
    <col min="14094" max="14094" width="12.42578125" style="180" bestFit="1" customWidth="1"/>
    <col min="14095" max="14095" width="1.7109375" style="180" customWidth="1"/>
    <col min="14096" max="14096" width="12.42578125" style="180" bestFit="1" customWidth="1"/>
    <col min="14097" max="14097" width="1.7109375" style="180" customWidth="1"/>
    <col min="14098" max="14098" width="12.42578125" style="180" bestFit="1" customWidth="1"/>
    <col min="14099" max="14099" width="1.7109375" style="180" customWidth="1"/>
    <col min="14100" max="14336" width="9.140625" style="180"/>
    <col min="14337" max="14337" width="35.7109375" style="180" customWidth="1"/>
    <col min="14338" max="14338" width="12.7109375" style="180" customWidth="1"/>
    <col min="14339" max="14339" width="1.7109375" style="180" customWidth="1"/>
    <col min="14340" max="14340" width="12.7109375" style="180" customWidth="1"/>
    <col min="14341" max="14341" width="1.7109375" style="180" customWidth="1"/>
    <col min="14342" max="14342" width="12.42578125" style="180" bestFit="1" customWidth="1"/>
    <col min="14343" max="14343" width="1.7109375" style="180" customWidth="1"/>
    <col min="14344" max="14344" width="12.7109375" style="180" customWidth="1"/>
    <col min="14345" max="14345" width="1.7109375" style="180" customWidth="1"/>
    <col min="14346" max="14346" width="13.42578125" style="180" bestFit="1" customWidth="1"/>
    <col min="14347" max="14347" width="1.7109375" style="180" customWidth="1"/>
    <col min="14348" max="14348" width="12.42578125" style="180" bestFit="1" customWidth="1"/>
    <col min="14349" max="14349" width="1.7109375" style="180" customWidth="1"/>
    <col min="14350" max="14350" width="12.42578125" style="180" bestFit="1" customWidth="1"/>
    <col min="14351" max="14351" width="1.7109375" style="180" customWidth="1"/>
    <col min="14352" max="14352" width="12.42578125" style="180" bestFit="1" customWidth="1"/>
    <col min="14353" max="14353" width="1.7109375" style="180" customWidth="1"/>
    <col min="14354" max="14354" width="12.42578125" style="180" bestFit="1" customWidth="1"/>
    <col min="14355" max="14355" width="1.7109375" style="180" customWidth="1"/>
    <col min="14356" max="14592" width="9.140625" style="180"/>
    <col min="14593" max="14593" width="35.7109375" style="180" customWidth="1"/>
    <col min="14594" max="14594" width="12.7109375" style="180" customWidth="1"/>
    <col min="14595" max="14595" width="1.7109375" style="180" customWidth="1"/>
    <col min="14596" max="14596" width="12.7109375" style="180" customWidth="1"/>
    <col min="14597" max="14597" width="1.7109375" style="180" customWidth="1"/>
    <col min="14598" max="14598" width="12.42578125" style="180" bestFit="1" customWidth="1"/>
    <col min="14599" max="14599" width="1.7109375" style="180" customWidth="1"/>
    <col min="14600" max="14600" width="12.7109375" style="180" customWidth="1"/>
    <col min="14601" max="14601" width="1.7109375" style="180" customWidth="1"/>
    <col min="14602" max="14602" width="13.42578125" style="180" bestFit="1" customWidth="1"/>
    <col min="14603" max="14603" width="1.7109375" style="180" customWidth="1"/>
    <col min="14604" max="14604" width="12.42578125" style="180" bestFit="1" customWidth="1"/>
    <col min="14605" max="14605" width="1.7109375" style="180" customWidth="1"/>
    <col min="14606" max="14606" width="12.42578125" style="180" bestFit="1" customWidth="1"/>
    <col min="14607" max="14607" width="1.7109375" style="180" customWidth="1"/>
    <col min="14608" max="14608" width="12.42578125" style="180" bestFit="1" customWidth="1"/>
    <col min="14609" max="14609" width="1.7109375" style="180" customWidth="1"/>
    <col min="14610" max="14610" width="12.42578125" style="180" bestFit="1" customWidth="1"/>
    <col min="14611" max="14611" width="1.7109375" style="180" customWidth="1"/>
    <col min="14612" max="14848" width="9.140625" style="180"/>
    <col min="14849" max="14849" width="35.7109375" style="180" customWidth="1"/>
    <col min="14850" max="14850" width="12.7109375" style="180" customWidth="1"/>
    <col min="14851" max="14851" width="1.7109375" style="180" customWidth="1"/>
    <col min="14852" max="14852" width="12.7109375" style="180" customWidth="1"/>
    <col min="14853" max="14853" width="1.7109375" style="180" customWidth="1"/>
    <col min="14854" max="14854" width="12.42578125" style="180" bestFit="1" customWidth="1"/>
    <col min="14855" max="14855" width="1.7109375" style="180" customWidth="1"/>
    <col min="14856" max="14856" width="12.7109375" style="180" customWidth="1"/>
    <col min="14857" max="14857" width="1.7109375" style="180" customWidth="1"/>
    <col min="14858" max="14858" width="13.42578125" style="180" bestFit="1" customWidth="1"/>
    <col min="14859" max="14859" width="1.7109375" style="180" customWidth="1"/>
    <col min="14860" max="14860" width="12.42578125" style="180" bestFit="1" customWidth="1"/>
    <col min="14861" max="14861" width="1.7109375" style="180" customWidth="1"/>
    <col min="14862" max="14862" width="12.42578125" style="180" bestFit="1" customWidth="1"/>
    <col min="14863" max="14863" width="1.7109375" style="180" customWidth="1"/>
    <col min="14864" max="14864" width="12.42578125" style="180" bestFit="1" customWidth="1"/>
    <col min="14865" max="14865" width="1.7109375" style="180" customWidth="1"/>
    <col min="14866" max="14866" width="12.42578125" style="180" bestFit="1" customWidth="1"/>
    <col min="14867" max="14867" width="1.7109375" style="180" customWidth="1"/>
    <col min="14868" max="15104" width="9.140625" style="180"/>
    <col min="15105" max="15105" width="35.7109375" style="180" customWidth="1"/>
    <col min="15106" max="15106" width="12.7109375" style="180" customWidth="1"/>
    <col min="15107" max="15107" width="1.7109375" style="180" customWidth="1"/>
    <col min="15108" max="15108" width="12.7109375" style="180" customWidth="1"/>
    <col min="15109" max="15109" width="1.7109375" style="180" customWidth="1"/>
    <col min="15110" max="15110" width="12.42578125" style="180" bestFit="1" customWidth="1"/>
    <col min="15111" max="15111" width="1.7109375" style="180" customWidth="1"/>
    <col min="15112" max="15112" width="12.7109375" style="180" customWidth="1"/>
    <col min="15113" max="15113" width="1.7109375" style="180" customWidth="1"/>
    <col min="15114" max="15114" width="13.42578125" style="180" bestFit="1" customWidth="1"/>
    <col min="15115" max="15115" width="1.7109375" style="180" customWidth="1"/>
    <col min="15116" max="15116" width="12.42578125" style="180" bestFit="1" customWidth="1"/>
    <col min="15117" max="15117" width="1.7109375" style="180" customWidth="1"/>
    <col min="15118" max="15118" width="12.42578125" style="180" bestFit="1" customWidth="1"/>
    <col min="15119" max="15119" width="1.7109375" style="180" customWidth="1"/>
    <col min="15120" max="15120" width="12.42578125" style="180" bestFit="1" customWidth="1"/>
    <col min="15121" max="15121" width="1.7109375" style="180" customWidth="1"/>
    <col min="15122" max="15122" width="12.42578125" style="180" bestFit="1" customWidth="1"/>
    <col min="15123" max="15123" width="1.7109375" style="180" customWidth="1"/>
    <col min="15124" max="15360" width="9.140625" style="180"/>
    <col min="15361" max="15361" width="35.7109375" style="180" customWidth="1"/>
    <col min="15362" max="15362" width="12.7109375" style="180" customWidth="1"/>
    <col min="15363" max="15363" width="1.7109375" style="180" customWidth="1"/>
    <col min="15364" max="15364" width="12.7109375" style="180" customWidth="1"/>
    <col min="15365" max="15365" width="1.7109375" style="180" customWidth="1"/>
    <col min="15366" max="15366" width="12.42578125" style="180" bestFit="1" customWidth="1"/>
    <col min="15367" max="15367" width="1.7109375" style="180" customWidth="1"/>
    <col min="15368" max="15368" width="12.7109375" style="180" customWidth="1"/>
    <col min="15369" max="15369" width="1.7109375" style="180" customWidth="1"/>
    <col min="15370" max="15370" width="13.42578125" style="180" bestFit="1" customWidth="1"/>
    <col min="15371" max="15371" width="1.7109375" style="180" customWidth="1"/>
    <col min="15372" max="15372" width="12.42578125" style="180" bestFit="1" customWidth="1"/>
    <col min="15373" max="15373" width="1.7109375" style="180" customWidth="1"/>
    <col min="15374" max="15374" width="12.42578125" style="180" bestFit="1" customWidth="1"/>
    <col min="15375" max="15375" width="1.7109375" style="180" customWidth="1"/>
    <col min="15376" max="15376" width="12.42578125" style="180" bestFit="1" customWidth="1"/>
    <col min="15377" max="15377" width="1.7109375" style="180" customWidth="1"/>
    <col min="15378" max="15378" width="12.42578125" style="180" bestFit="1" customWidth="1"/>
    <col min="15379" max="15379" width="1.7109375" style="180" customWidth="1"/>
    <col min="15380" max="15616" width="9.140625" style="180"/>
    <col min="15617" max="15617" width="35.7109375" style="180" customWidth="1"/>
    <col min="15618" max="15618" width="12.7109375" style="180" customWidth="1"/>
    <col min="15619" max="15619" width="1.7109375" style="180" customWidth="1"/>
    <col min="15620" max="15620" width="12.7109375" style="180" customWidth="1"/>
    <col min="15621" max="15621" width="1.7109375" style="180" customWidth="1"/>
    <col min="15622" max="15622" width="12.42578125" style="180" bestFit="1" customWidth="1"/>
    <col min="15623" max="15623" width="1.7109375" style="180" customWidth="1"/>
    <col min="15624" max="15624" width="12.7109375" style="180" customWidth="1"/>
    <col min="15625" max="15625" width="1.7109375" style="180" customWidth="1"/>
    <col min="15626" max="15626" width="13.42578125" style="180" bestFit="1" customWidth="1"/>
    <col min="15627" max="15627" width="1.7109375" style="180" customWidth="1"/>
    <col min="15628" max="15628" width="12.42578125" style="180" bestFit="1" customWidth="1"/>
    <col min="15629" max="15629" width="1.7109375" style="180" customWidth="1"/>
    <col min="15630" max="15630" width="12.42578125" style="180" bestFit="1" customWidth="1"/>
    <col min="15631" max="15631" width="1.7109375" style="180" customWidth="1"/>
    <col min="15632" max="15632" width="12.42578125" style="180" bestFit="1" customWidth="1"/>
    <col min="15633" max="15633" width="1.7109375" style="180" customWidth="1"/>
    <col min="15634" max="15634" width="12.42578125" style="180" bestFit="1" customWidth="1"/>
    <col min="15635" max="15635" width="1.7109375" style="180" customWidth="1"/>
    <col min="15636" max="15872" width="9.140625" style="180"/>
    <col min="15873" max="15873" width="35.7109375" style="180" customWidth="1"/>
    <col min="15874" max="15874" width="12.7109375" style="180" customWidth="1"/>
    <col min="15875" max="15875" width="1.7109375" style="180" customWidth="1"/>
    <col min="15876" max="15876" width="12.7109375" style="180" customWidth="1"/>
    <col min="15877" max="15877" width="1.7109375" style="180" customWidth="1"/>
    <col min="15878" max="15878" width="12.42578125" style="180" bestFit="1" customWidth="1"/>
    <col min="15879" max="15879" width="1.7109375" style="180" customWidth="1"/>
    <col min="15880" max="15880" width="12.7109375" style="180" customWidth="1"/>
    <col min="15881" max="15881" width="1.7109375" style="180" customWidth="1"/>
    <col min="15882" max="15882" width="13.42578125" style="180" bestFit="1" customWidth="1"/>
    <col min="15883" max="15883" width="1.7109375" style="180" customWidth="1"/>
    <col min="15884" max="15884" width="12.42578125" style="180" bestFit="1" customWidth="1"/>
    <col min="15885" max="15885" width="1.7109375" style="180" customWidth="1"/>
    <col min="15886" max="15886" width="12.42578125" style="180" bestFit="1" customWidth="1"/>
    <col min="15887" max="15887" width="1.7109375" style="180" customWidth="1"/>
    <col min="15888" max="15888" width="12.42578125" style="180" bestFit="1" customWidth="1"/>
    <col min="15889" max="15889" width="1.7109375" style="180" customWidth="1"/>
    <col min="15890" max="15890" width="12.42578125" style="180" bestFit="1" customWidth="1"/>
    <col min="15891" max="15891" width="1.7109375" style="180" customWidth="1"/>
    <col min="15892" max="16128" width="9.140625" style="180"/>
    <col min="16129" max="16129" width="35.7109375" style="180" customWidth="1"/>
    <col min="16130" max="16130" width="12.7109375" style="180" customWidth="1"/>
    <col min="16131" max="16131" width="1.7109375" style="180" customWidth="1"/>
    <col min="16132" max="16132" width="12.7109375" style="180" customWidth="1"/>
    <col min="16133" max="16133" width="1.7109375" style="180" customWidth="1"/>
    <col min="16134" max="16134" width="12.42578125" style="180" bestFit="1" customWidth="1"/>
    <col min="16135" max="16135" width="1.7109375" style="180" customWidth="1"/>
    <col min="16136" max="16136" width="12.7109375" style="180" customWidth="1"/>
    <col min="16137" max="16137" width="1.7109375" style="180" customWidth="1"/>
    <col min="16138" max="16138" width="13.42578125" style="180" bestFit="1" customWidth="1"/>
    <col min="16139" max="16139" width="1.7109375" style="180" customWidth="1"/>
    <col min="16140" max="16140" width="12.42578125" style="180" bestFit="1" customWidth="1"/>
    <col min="16141" max="16141" width="1.7109375" style="180" customWidth="1"/>
    <col min="16142" max="16142" width="12.42578125" style="180" bestFit="1" customWidth="1"/>
    <col min="16143" max="16143" width="1.7109375" style="180" customWidth="1"/>
    <col min="16144" max="16144" width="12.42578125" style="180" bestFit="1" customWidth="1"/>
    <col min="16145" max="16145" width="1.7109375" style="180" customWidth="1"/>
    <col min="16146" max="16146" width="12.42578125" style="180" bestFit="1" customWidth="1"/>
    <col min="16147" max="16147" width="1.7109375" style="180" customWidth="1"/>
    <col min="16148" max="16384" width="9.140625" style="180"/>
  </cols>
  <sheetData>
    <row r="1" spans="1:19" ht="1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9">
      <c r="A2" s="432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9">
      <c r="A3" s="433" t="s">
        <v>239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</row>
    <row r="4" spans="1:19">
      <c r="A4" s="432" t="s">
        <v>174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</row>
    <row r="5" spans="1:19" ht="15.75">
      <c r="A5" s="434" t="s">
        <v>230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</row>
    <row r="6" spans="1:19">
      <c r="P6" s="212" t="s">
        <v>225</v>
      </c>
    </row>
    <row r="9" spans="1:19" ht="13.5" thickBot="1">
      <c r="B9" s="185" t="s">
        <v>49</v>
      </c>
      <c r="C9" s="185"/>
      <c r="D9" s="185" t="s">
        <v>52</v>
      </c>
      <c r="E9" s="185"/>
      <c r="F9" s="185" t="s">
        <v>51</v>
      </c>
      <c r="G9" s="185"/>
      <c r="H9" s="186" t="s">
        <v>52</v>
      </c>
      <c r="J9" s="430" t="s">
        <v>226</v>
      </c>
      <c r="K9" s="430"/>
      <c r="L9" s="430"/>
      <c r="M9" s="430"/>
      <c r="N9" s="430"/>
      <c r="O9" s="430"/>
      <c r="P9" s="430"/>
      <c r="Q9" s="430"/>
      <c r="R9" s="430"/>
    </row>
    <row r="10" spans="1:19">
      <c r="B10" s="187">
        <v>2013</v>
      </c>
      <c r="C10" s="188"/>
      <c r="D10" s="187">
        <v>2014</v>
      </c>
      <c r="E10" s="188"/>
      <c r="F10" s="187">
        <v>2014</v>
      </c>
      <c r="G10" s="188"/>
      <c r="H10" s="189">
        <v>2015</v>
      </c>
      <c r="J10" s="190">
        <v>2016</v>
      </c>
      <c r="K10" s="185"/>
      <c r="L10" s="190">
        <v>2017</v>
      </c>
      <c r="M10" s="185"/>
      <c r="N10" s="190">
        <v>2018</v>
      </c>
      <c r="O10" s="185"/>
      <c r="P10" s="190">
        <v>2019</v>
      </c>
      <c r="Q10" s="185"/>
      <c r="R10" s="190">
        <v>2020</v>
      </c>
    </row>
    <row r="11" spans="1:19">
      <c r="B11" s="191"/>
      <c r="C11" s="191"/>
      <c r="D11" s="191"/>
      <c r="E11" s="191"/>
      <c r="F11" s="191"/>
      <c r="G11" s="191"/>
      <c r="H11" s="192"/>
      <c r="J11" s="211"/>
      <c r="K11" s="211"/>
      <c r="L11" s="211"/>
      <c r="M11" s="211"/>
      <c r="N11" s="211"/>
      <c r="O11" s="211"/>
      <c r="P11" s="211"/>
      <c r="Q11" s="211"/>
      <c r="R11" s="211"/>
    </row>
    <row r="12" spans="1:19">
      <c r="B12" s="191"/>
      <c r="C12" s="191"/>
      <c r="D12" s="191"/>
      <c r="E12" s="191"/>
      <c r="F12" s="191"/>
      <c r="G12" s="191"/>
      <c r="H12" s="192"/>
    </row>
    <row r="13" spans="1:19">
      <c r="B13" s="191"/>
      <c r="C13" s="191"/>
      <c r="D13" s="191"/>
      <c r="E13" s="191"/>
      <c r="F13" s="191"/>
      <c r="G13" s="191"/>
      <c r="H13" s="192"/>
    </row>
    <row r="14" spans="1:19">
      <c r="A14" s="193" t="s">
        <v>176</v>
      </c>
      <c r="B14" s="194">
        <v>0</v>
      </c>
      <c r="C14" s="194"/>
      <c r="D14" s="194">
        <v>0</v>
      </c>
      <c r="E14" s="194"/>
      <c r="F14" s="194">
        <f>+B46</f>
        <v>0</v>
      </c>
      <c r="G14" s="194"/>
      <c r="H14" s="196">
        <f>+F46</f>
        <v>0</v>
      </c>
      <c r="J14" s="194">
        <f>+H46</f>
        <v>0</v>
      </c>
      <c r="K14" s="194"/>
      <c r="L14" s="194">
        <f>+J46</f>
        <v>72295282</v>
      </c>
      <c r="M14" s="194"/>
      <c r="N14" s="194">
        <f>+L46</f>
        <v>3180282</v>
      </c>
      <c r="O14" s="194"/>
      <c r="P14" s="194">
        <f>+N46</f>
        <v>500000</v>
      </c>
      <c r="Q14" s="194"/>
      <c r="R14" s="194">
        <f>+P46</f>
        <v>500000</v>
      </c>
    </row>
    <row r="15" spans="1:19">
      <c r="H15" s="197"/>
    </row>
    <row r="16" spans="1:19">
      <c r="A16" s="193" t="s">
        <v>177</v>
      </c>
      <c r="H16" s="197"/>
    </row>
    <row r="17" spans="1:18">
      <c r="A17" s="180" t="s">
        <v>178</v>
      </c>
      <c r="B17" s="198">
        <v>0</v>
      </c>
      <c r="C17" s="198"/>
      <c r="D17" s="198">
        <v>0</v>
      </c>
      <c r="E17" s="198"/>
      <c r="F17" s="198">
        <v>0</v>
      </c>
      <c r="G17" s="198"/>
      <c r="H17" s="199">
        <v>0</v>
      </c>
      <c r="J17" s="198">
        <v>0</v>
      </c>
      <c r="K17" s="198"/>
      <c r="L17" s="198">
        <v>0</v>
      </c>
      <c r="M17" s="198"/>
      <c r="N17" s="198">
        <v>0</v>
      </c>
      <c r="O17" s="198"/>
      <c r="P17" s="198">
        <v>0</v>
      </c>
      <c r="R17" s="198">
        <v>0</v>
      </c>
    </row>
    <row r="18" spans="1:18">
      <c r="A18" s="202" t="s">
        <v>200</v>
      </c>
      <c r="B18" s="198">
        <v>0</v>
      </c>
      <c r="C18" s="198"/>
      <c r="D18" s="198">
        <v>0</v>
      </c>
      <c r="E18" s="198"/>
      <c r="F18" s="198">
        <v>0</v>
      </c>
      <c r="G18" s="198"/>
      <c r="H18" s="199">
        <v>0</v>
      </c>
      <c r="J18" s="198">
        <v>0</v>
      </c>
      <c r="K18" s="198"/>
      <c r="L18" s="198">
        <v>0</v>
      </c>
      <c r="M18" s="198"/>
      <c r="N18" s="198">
        <v>0</v>
      </c>
      <c r="O18" s="198"/>
      <c r="P18" s="198">
        <v>0</v>
      </c>
      <c r="R18" s="198">
        <v>0</v>
      </c>
    </row>
    <row r="19" spans="1:18">
      <c r="B19" s="200"/>
      <c r="C19" s="198"/>
      <c r="D19" s="200"/>
      <c r="E19" s="198"/>
      <c r="F19" s="200"/>
      <c r="G19" s="198"/>
      <c r="H19" s="201"/>
      <c r="J19" s="200"/>
      <c r="K19" s="198"/>
      <c r="L19" s="200"/>
      <c r="M19" s="198"/>
      <c r="N19" s="200"/>
      <c r="O19" s="198"/>
      <c r="P19" s="200"/>
      <c r="R19" s="200"/>
    </row>
    <row r="20" spans="1:18">
      <c r="A20" s="180" t="s">
        <v>179</v>
      </c>
      <c r="B20" s="198">
        <f>SUM(B17:B19)</f>
        <v>0</v>
      </c>
      <c r="C20" s="198"/>
      <c r="D20" s="198">
        <f>SUM(D17:D19)</f>
        <v>0</v>
      </c>
      <c r="E20" s="198"/>
      <c r="F20" s="198">
        <f>SUM(F17:F19)</f>
        <v>0</v>
      </c>
      <c r="G20" s="198"/>
      <c r="H20" s="199">
        <f>SUM(H17:H19)</f>
        <v>0</v>
      </c>
      <c r="J20" s="198">
        <f>SUM(J17:J19)</f>
        <v>0</v>
      </c>
      <c r="K20" s="198"/>
      <c r="L20" s="198">
        <f>SUM(L17:L19)</f>
        <v>0</v>
      </c>
      <c r="M20" s="198"/>
      <c r="N20" s="198">
        <f>SUM(N17:N19)</f>
        <v>0</v>
      </c>
      <c r="O20" s="198"/>
      <c r="P20" s="198">
        <f>SUM(P17:P19)</f>
        <v>0</v>
      </c>
      <c r="R20" s="198">
        <f>SUM(R17:R19)</f>
        <v>0</v>
      </c>
    </row>
    <row r="21" spans="1:18">
      <c r="H21" s="197"/>
    </row>
    <row r="22" spans="1:18">
      <c r="A22" s="193" t="s">
        <v>180</v>
      </c>
      <c r="H22" s="197"/>
    </row>
    <row r="23" spans="1:18">
      <c r="A23" s="193"/>
      <c r="H23" s="197"/>
    </row>
    <row r="24" spans="1:18">
      <c r="A24" s="215" t="s">
        <v>72</v>
      </c>
      <c r="B24" s="198"/>
      <c r="C24" s="198"/>
      <c r="D24" s="198"/>
      <c r="E24" s="198"/>
      <c r="F24" s="198"/>
      <c r="G24" s="198"/>
      <c r="H24" s="199"/>
      <c r="J24" s="198"/>
      <c r="K24" s="198"/>
      <c r="L24" s="198"/>
      <c r="M24" s="198"/>
      <c r="N24" s="198"/>
      <c r="O24" s="198"/>
      <c r="P24" s="198"/>
      <c r="R24" s="198"/>
    </row>
    <row r="25" spans="1:18">
      <c r="A25" s="202" t="s">
        <v>201</v>
      </c>
      <c r="B25" s="198"/>
      <c r="C25" s="198"/>
      <c r="D25" s="198"/>
      <c r="E25" s="198"/>
      <c r="F25" s="198"/>
      <c r="G25" s="198"/>
      <c r="H25" s="199"/>
      <c r="J25" s="198">
        <v>0</v>
      </c>
      <c r="K25" s="198"/>
      <c r="L25" s="198">
        <v>0</v>
      </c>
      <c r="M25" s="198"/>
      <c r="N25" s="198">
        <v>0</v>
      </c>
      <c r="O25" s="198"/>
      <c r="P25" s="198">
        <v>0</v>
      </c>
      <c r="R25" s="198">
        <v>0</v>
      </c>
    </row>
    <row r="26" spans="1:18">
      <c r="A26" s="202" t="s">
        <v>202</v>
      </c>
      <c r="B26" s="198">
        <v>0</v>
      </c>
      <c r="C26" s="198"/>
      <c r="D26" s="198">
        <v>0</v>
      </c>
      <c r="E26" s="198"/>
      <c r="F26" s="198">
        <v>0</v>
      </c>
      <c r="G26" s="198"/>
      <c r="H26" s="199">
        <v>0</v>
      </c>
      <c r="I26" s="198"/>
      <c r="J26" s="198">
        <v>0</v>
      </c>
      <c r="K26" s="198"/>
      <c r="L26" s="198">
        <v>0</v>
      </c>
      <c r="M26" s="198"/>
      <c r="N26" s="198">
        <v>0</v>
      </c>
      <c r="O26" s="198"/>
      <c r="P26" s="198">
        <v>0</v>
      </c>
      <c r="R26" s="198">
        <v>0</v>
      </c>
    </row>
    <row r="27" spans="1:18">
      <c r="A27" s="202" t="s">
        <v>203</v>
      </c>
      <c r="B27" s="198">
        <v>0</v>
      </c>
      <c r="C27" s="198"/>
      <c r="D27" s="198">
        <v>0</v>
      </c>
      <c r="E27" s="198"/>
      <c r="F27" s="198">
        <v>0</v>
      </c>
      <c r="G27" s="198"/>
      <c r="H27" s="199">
        <v>0</v>
      </c>
      <c r="I27" s="198"/>
      <c r="J27" s="198">
        <v>0</v>
      </c>
      <c r="K27" s="198"/>
      <c r="L27" s="198">
        <v>0</v>
      </c>
      <c r="M27" s="198"/>
      <c r="N27" s="198">
        <v>0</v>
      </c>
      <c r="O27" s="198"/>
      <c r="P27" s="198">
        <v>0</v>
      </c>
      <c r="R27" s="198">
        <v>0</v>
      </c>
    </row>
    <row r="28" spans="1:18">
      <c r="A28" s="202" t="s">
        <v>204</v>
      </c>
      <c r="B28" s="200">
        <v>0</v>
      </c>
      <c r="C28" s="198"/>
      <c r="D28" s="200">
        <v>0</v>
      </c>
      <c r="E28" s="198"/>
      <c r="F28" s="200">
        <v>0</v>
      </c>
      <c r="G28" s="198"/>
      <c r="H28" s="201">
        <v>0</v>
      </c>
      <c r="I28" s="198"/>
      <c r="J28" s="200">
        <v>0</v>
      </c>
      <c r="K28" s="198"/>
      <c r="L28" s="200">
        <v>0</v>
      </c>
      <c r="M28" s="198"/>
      <c r="N28" s="200">
        <v>0</v>
      </c>
      <c r="O28" s="198"/>
      <c r="P28" s="200">
        <v>0</v>
      </c>
      <c r="R28" s="200">
        <v>0</v>
      </c>
    </row>
    <row r="29" spans="1:18">
      <c r="A29" s="202" t="s">
        <v>205</v>
      </c>
      <c r="B29" s="198">
        <f>SUM(B26:B28)</f>
        <v>0</v>
      </c>
      <c r="C29" s="198"/>
      <c r="D29" s="198">
        <f>SUM(D26:D28)</f>
        <v>0</v>
      </c>
      <c r="E29" s="198"/>
      <c r="F29" s="198">
        <f>SUM(F26:F28)</f>
        <v>0</v>
      </c>
      <c r="G29" s="198"/>
      <c r="H29" s="199">
        <f>SUM(H26:H28)</f>
        <v>0</v>
      </c>
      <c r="I29" s="198"/>
      <c r="J29" s="198">
        <v>27646000</v>
      </c>
      <c r="K29" s="198"/>
      <c r="L29" s="198">
        <v>69115000</v>
      </c>
      <c r="M29" s="198"/>
      <c r="N29" s="198">
        <f>3180000-500000+282</f>
        <v>2680282</v>
      </c>
      <c r="O29" s="198"/>
      <c r="P29" s="198">
        <f>SUM(P25:P28)</f>
        <v>0</v>
      </c>
      <c r="R29" s="198">
        <f>SUM(R25:R28)</f>
        <v>0</v>
      </c>
    </row>
    <row r="30" spans="1:18">
      <c r="A30" s="202"/>
      <c r="B30" s="198"/>
      <c r="C30" s="198"/>
      <c r="D30" s="198"/>
      <c r="E30" s="198"/>
      <c r="F30" s="198"/>
      <c r="G30" s="198"/>
      <c r="H30" s="199"/>
      <c r="I30" s="198"/>
      <c r="J30" s="198"/>
      <c r="K30" s="198"/>
      <c r="L30" s="198"/>
      <c r="M30" s="198"/>
      <c r="N30" s="198"/>
      <c r="O30" s="198"/>
      <c r="P30" s="198"/>
      <c r="R30" s="198"/>
    </row>
    <row r="31" spans="1:18">
      <c r="A31" s="215" t="s">
        <v>73</v>
      </c>
      <c r="B31" s="198"/>
      <c r="C31" s="198"/>
      <c r="D31" s="198"/>
      <c r="E31" s="198"/>
      <c r="F31" s="198"/>
      <c r="G31" s="198"/>
      <c r="H31" s="199"/>
      <c r="I31" s="198"/>
      <c r="J31" s="198"/>
      <c r="K31" s="198"/>
      <c r="L31" s="198"/>
      <c r="M31" s="198"/>
      <c r="N31" s="198"/>
      <c r="O31" s="198"/>
      <c r="P31" s="198"/>
      <c r="R31" s="198"/>
    </row>
    <row r="32" spans="1:18">
      <c r="A32" s="202" t="s">
        <v>201</v>
      </c>
      <c r="B32" s="198"/>
      <c r="C32" s="198"/>
      <c r="D32" s="198"/>
      <c r="E32" s="198"/>
      <c r="F32" s="198"/>
      <c r="G32" s="198"/>
      <c r="H32" s="199"/>
      <c r="I32" s="198"/>
      <c r="J32" s="198">
        <v>0</v>
      </c>
      <c r="K32" s="198"/>
      <c r="L32" s="198">
        <v>0</v>
      </c>
      <c r="M32" s="198"/>
      <c r="N32" s="204">
        <v>0</v>
      </c>
      <c r="O32" s="204"/>
      <c r="P32" s="204">
        <v>0</v>
      </c>
      <c r="R32" s="198">
        <v>0</v>
      </c>
    </row>
    <row r="33" spans="1:18">
      <c r="A33" s="202" t="s">
        <v>202</v>
      </c>
      <c r="B33" s="198">
        <v>0</v>
      </c>
      <c r="C33" s="198"/>
      <c r="D33" s="198">
        <v>0</v>
      </c>
      <c r="E33" s="198"/>
      <c r="F33" s="198">
        <v>0</v>
      </c>
      <c r="G33" s="198"/>
      <c r="H33" s="199">
        <v>0</v>
      </c>
      <c r="I33" s="198"/>
      <c r="J33" s="198">
        <v>0</v>
      </c>
      <c r="K33" s="198"/>
      <c r="L33" s="198">
        <v>0</v>
      </c>
      <c r="M33" s="198"/>
      <c r="N33" s="204">
        <v>0</v>
      </c>
      <c r="O33" s="204"/>
      <c r="P33" s="204">
        <v>0</v>
      </c>
      <c r="R33" s="198">
        <v>0</v>
      </c>
    </row>
    <row r="34" spans="1:18">
      <c r="A34" s="202" t="s">
        <v>203</v>
      </c>
      <c r="B34" s="198">
        <v>0</v>
      </c>
      <c r="C34" s="198"/>
      <c r="D34" s="198">
        <v>0</v>
      </c>
      <c r="E34" s="198"/>
      <c r="F34" s="198">
        <v>0</v>
      </c>
      <c r="G34" s="198"/>
      <c r="H34" s="199">
        <v>0</v>
      </c>
      <c r="I34" s="198"/>
      <c r="J34" s="198">
        <v>0</v>
      </c>
      <c r="K34" s="198"/>
      <c r="L34" s="198">
        <v>0</v>
      </c>
      <c r="M34" s="198"/>
      <c r="N34" s="204">
        <v>0</v>
      </c>
      <c r="O34" s="204"/>
      <c r="P34" s="204">
        <v>0</v>
      </c>
      <c r="R34" s="198">
        <v>0</v>
      </c>
    </row>
    <row r="35" spans="1:18">
      <c r="A35" s="202" t="s">
        <v>204</v>
      </c>
      <c r="B35" s="200">
        <v>0</v>
      </c>
      <c r="C35" s="198"/>
      <c r="D35" s="200">
        <v>0</v>
      </c>
      <c r="E35" s="198"/>
      <c r="F35" s="200">
        <v>0</v>
      </c>
      <c r="G35" s="198"/>
      <c r="H35" s="201">
        <v>0</v>
      </c>
      <c r="I35" s="198"/>
      <c r="J35" s="200">
        <v>0</v>
      </c>
      <c r="K35" s="198"/>
      <c r="L35" s="200">
        <v>0</v>
      </c>
      <c r="M35" s="198"/>
      <c r="N35" s="206">
        <v>0</v>
      </c>
      <c r="O35" s="204"/>
      <c r="P35" s="206">
        <v>0</v>
      </c>
      <c r="R35" s="200">
        <v>0</v>
      </c>
    </row>
    <row r="36" spans="1:18">
      <c r="A36" s="202" t="s">
        <v>206</v>
      </c>
      <c r="B36" s="200">
        <f>SUM(B33:B35)</f>
        <v>0</v>
      </c>
      <c r="C36" s="198"/>
      <c r="D36" s="200">
        <f>SUM(D33:D35)</f>
        <v>0</v>
      </c>
      <c r="E36" s="198"/>
      <c r="F36" s="200">
        <f>SUM(F33:F35)</f>
        <v>0</v>
      </c>
      <c r="G36" s="198"/>
      <c r="H36" s="201">
        <f>SUM(H33:H35)</f>
        <v>0</v>
      </c>
      <c r="J36" s="200">
        <v>0</v>
      </c>
      <c r="K36" s="198"/>
      <c r="L36" s="200">
        <v>0</v>
      </c>
      <c r="M36" s="198"/>
      <c r="N36" s="200">
        <v>0</v>
      </c>
      <c r="O36" s="198"/>
      <c r="P36" s="200">
        <f>SUM(P32:P35)</f>
        <v>0</v>
      </c>
      <c r="R36" s="200">
        <f>SUM(R32:R35)</f>
        <v>0</v>
      </c>
    </row>
    <row r="37" spans="1:18">
      <c r="H37" s="197"/>
    </row>
    <row r="38" spans="1:18">
      <c r="A38" s="180" t="s">
        <v>171</v>
      </c>
      <c r="B38" s="200">
        <f>+B29+B36</f>
        <v>0</v>
      </c>
      <c r="C38" s="198"/>
      <c r="D38" s="200">
        <f>+D29+D36</f>
        <v>0</v>
      </c>
      <c r="E38" s="198"/>
      <c r="F38" s="200">
        <f>+F29+F36</f>
        <v>0</v>
      </c>
      <c r="G38" s="198"/>
      <c r="H38" s="201">
        <f>+H29+H36</f>
        <v>0</v>
      </c>
      <c r="J38" s="200">
        <f>+J29+J36</f>
        <v>27646000</v>
      </c>
      <c r="K38" s="198"/>
      <c r="L38" s="200">
        <f>+L29+L36</f>
        <v>69115000</v>
      </c>
      <c r="M38" s="198"/>
      <c r="N38" s="200">
        <f>+N29+N36</f>
        <v>2680282</v>
      </c>
      <c r="O38" s="198"/>
      <c r="P38" s="200">
        <f>+P29+P36</f>
        <v>0</v>
      </c>
      <c r="R38" s="200">
        <f>+R29+R36</f>
        <v>0</v>
      </c>
    </row>
    <row r="39" spans="1:18">
      <c r="B39" s="198"/>
      <c r="C39" s="198"/>
      <c r="D39" s="198"/>
      <c r="E39" s="198"/>
      <c r="F39" s="198"/>
      <c r="G39" s="198"/>
      <c r="H39" s="199"/>
      <c r="J39" s="198"/>
      <c r="K39" s="198"/>
      <c r="L39" s="198"/>
      <c r="M39" s="198"/>
      <c r="N39" s="198"/>
      <c r="O39" s="198"/>
      <c r="P39" s="198"/>
      <c r="R39" s="198"/>
    </row>
    <row r="40" spans="1:18">
      <c r="B40" s="198"/>
      <c r="C40" s="198"/>
      <c r="D40" s="198"/>
      <c r="E40" s="198"/>
      <c r="F40" s="198"/>
      <c r="G40" s="198"/>
      <c r="H40" s="199"/>
      <c r="J40" s="198"/>
      <c r="K40" s="198"/>
      <c r="L40" s="198"/>
      <c r="M40" s="198"/>
      <c r="N40" s="198"/>
      <c r="O40" s="198"/>
      <c r="P40" s="198"/>
      <c r="R40" s="198"/>
    </row>
    <row r="41" spans="1:18">
      <c r="A41" s="193" t="s">
        <v>78</v>
      </c>
      <c r="B41" s="198"/>
      <c r="C41" s="198"/>
      <c r="D41" s="198"/>
      <c r="E41" s="198"/>
      <c r="F41" s="198"/>
      <c r="G41" s="198"/>
      <c r="H41" s="199"/>
      <c r="J41" s="198"/>
      <c r="K41" s="198"/>
      <c r="L41" s="198"/>
      <c r="M41" s="198"/>
      <c r="N41" s="198"/>
      <c r="O41" s="198"/>
      <c r="P41" s="198"/>
      <c r="R41" s="198"/>
    </row>
    <row r="42" spans="1:18">
      <c r="A42" s="228" t="s">
        <v>207</v>
      </c>
      <c r="B42" s="224"/>
      <c r="C42" s="224"/>
      <c r="D42" s="224"/>
      <c r="E42" s="224"/>
      <c r="F42" s="224"/>
      <c r="G42" s="224"/>
      <c r="H42" s="225"/>
      <c r="I42" s="226"/>
      <c r="J42" s="224"/>
      <c r="K42" s="224"/>
      <c r="L42" s="224"/>
      <c r="M42" s="224"/>
      <c r="N42" s="224"/>
      <c r="O42" s="224"/>
      <c r="P42" s="224"/>
      <c r="Q42" s="226"/>
      <c r="R42" s="224"/>
    </row>
    <row r="43" spans="1:18">
      <c r="A43" s="228" t="s">
        <v>240</v>
      </c>
      <c r="B43" s="200">
        <v>0</v>
      </c>
      <c r="C43" s="198"/>
      <c r="D43" s="200">
        <v>0</v>
      </c>
      <c r="E43" s="198"/>
      <c r="F43" s="200">
        <v>0</v>
      </c>
      <c r="G43" s="198"/>
      <c r="H43" s="201">
        <v>0</v>
      </c>
      <c r="J43" s="206">
        <v>99941282</v>
      </c>
      <c r="K43" s="198"/>
      <c r="L43" s="200">
        <v>0</v>
      </c>
      <c r="M43" s="198"/>
      <c r="N43" s="200">
        <v>0</v>
      </c>
      <c r="O43" s="198"/>
      <c r="P43" s="200">
        <v>0</v>
      </c>
      <c r="R43" s="200">
        <v>0</v>
      </c>
    </row>
    <row r="44" spans="1:18">
      <c r="A44" s="228" t="s">
        <v>209</v>
      </c>
      <c r="B44" s="206">
        <f>SUM(B43)</f>
        <v>0</v>
      </c>
      <c r="C44" s="204"/>
      <c r="D44" s="206">
        <f>SUM(D43)</f>
        <v>0</v>
      </c>
      <c r="E44" s="204"/>
      <c r="F44" s="206">
        <f>SUM(F43)</f>
        <v>0</v>
      </c>
      <c r="G44" s="198"/>
      <c r="H44" s="201">
        <f>SUM(H43)</f>
        <v>0</v>
      </c>
      <c r="J44" s="206">
        <f>SUM(J43)</f>
        <v>99941282</v>
      </c>
      <c r="K44" s="198"/>
      <c r="L44" s="206">
        <f>SUM(L43)</f>
        <v>0</v>
      </c>
      <c r="M44" s="198"/>
      <c r="N44" s="206">
        <f>SUM(N43)</f>
        <v>0</v>
      </c>
      <c r="O44" s="198"/>
      <c r="P44" s="206">
        <f>SUM(P43)</f>
        <v>0</v>
      </c>
      <c r="R44" s="206">
        <f>SUM(R43)</f>
        <v>0</v>
      </c>
    </row>
    <row r="45" spans="1:18">
      <c r="H45" s="197"/>
    </row>
    <row r="46" spans="1:18" ht="13.5" thickBot="1">
      <c r="A46" s="193" t="s">
        <v>189</v>
      </c>
      <c r="B46" s="213">
        <f>+B14+B20-B38+B44</f>
        <v>0</v>
      </c>
      <c r="C46" s="209"/>
      <c r="D46" s="213">
        <f>+D14+D20-D38+D44</f>
        <v>0</v>
      </c>
      <c r="E46" s="209"/>
      <c r="F46" s="208">
        <f>SUM(F14,F20-F38,F44)</f>
        <v>0</v>
      </c>
      <c r="G46" s="209"/>
      <c r="H46" s="210">
        <f>SUM(H14,H20-H38,H44)</f>
        <v>0</v>
      </c>
      <c r="J46" s="208">
        <f>SUM(J14,J20-J38,J44)</f>
        <v>72295282</v>
      </c>
      <c r="K46" s="209"/>
      <c r="L46" s="208">
        <f>SUM(L14,L20-L38,L44)</f>
        <v>3180282</v>
      </c>
      <c r="M46" s="209"/>
      <c r="N46" s="208">
        <f>SUM(N14,N20-N38,N44)</f>
        <v>500000</v>
      </c>
      <c r="O46" s="209"/>
      <c r="P46" s="208">
        <f>SUM(P14,P20-P38,P44)</f>
        <v>500000</v>
      </c>
      <c r="R46" s="219">
        <f>SUM(R14,R20-R38,R44)</f>
        <v>500000</v>
      </c>
    </row>
    <row r="47" spans="1:18" ht="13.5" thickTop="1">
      <c r="J47" s="233"/>
      <c r="K47" s="233"/>
      <c r="L47" s="233"/>
      <c r="M47" s="233"/>
      <c r="N47" s="233"/>
      <c r="O47" s="233"/>
      <c r="P47" s="233"/>
      <c r="Q47" s="211"/>
      <c r="R47" s="233"/>
    </row>
    <row r="48" spans="1:18">
      <c r="J48" s="211"/>
      <c r="K48" s="211"/>
      <c r="L48" s="211"/>
      <c r="M48" s="211"/>
      <c r="N48" s="211"/>
      <c r="O48" s="211"/>
      <c r="P48" s="211"/>
      <c r="Q48" s="211"/>
      <c r="R48" s="211"/>
    </row>
    <row r="50" spans="2:2">
      <c r="B50" s="211"/>
    </row>
  </sheetData>
  <mergeCells count="6">
    <mergeCell ref="J9:R9"/>
    <mergeCell ref="A1:R1"/>
    <mergeCell ref="A2:R2"/>
    <mergeCell ref="A3:R3"/>
    <mergeCell ref="A4:R4"/>
    <mergeCell ref="A5:S5"/>
  </mergeCells>
  <printOptions horizontalCentered="1"/>
  <pageMargins left="0.7" right="0.7" top="0.75" bottom="0.75" header="0.3" footer="0.3"/>
  <pageSetup scale="97" firstPageNumber="66" fitToWidth="2" orientation="portrait" useFirstPageNumber="1" r:id="rId1"/>
  <headerFooter>
    <oddFooter>&amp;C&amp;P</oddFooter>
  </headerFooter>
  <colBreaks count="1" manualBreakCount="1">
    <brk id="9" max="104857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zoomScaleNormal="100" workbookViewId="0">
      <selection sqref="A1:R1"/>
    </sheetView>
  </sheetViews>
  <sheetFormatPr defaultRowHeight="12.75"/>
  <cols>
    <col min="1" max="1" width="35.7109375" style="180" customWidth="1"/>
    <col min="2" max="2" width="12.7109375" style="180" customWidth="1"/>
    <col min="3" max="3" width="1.7109375" style="180" customWidth="1"/>
    <col min="4" max="4" width="12.7109375" style="180" customWidth="1"/>
    <col min="5" max="5" width="1.7109375" style="180" customWidth="1"/>
    <col min="6" max="6" width="12.42578125" style="180" bestFit="1" customWidth="1"/>
    <col min="7" max="7" width="1.7109375" style="180" customWidth="1"/>
    <col min="8" max="8" width="13.42578125" style="180" bestFit="1" customWidth="1"/>
    <col min="9" max="9" width="1.7109375" style="180" customWidth="1"/>
    <col min="10" max="10" width="13.42578125" style="180" bestFit="1" customWidth="1"/>
    <col min="11" max="11" width="1.7109375" style="180" customWidth="1"/>
    <col min="12" max="12" width="12.42578125" style="180" bestFit="1" customWidth="1"/>
    <col min="13" max="13" width="1.7109375" style="180" customWidth="1"/>
    <col min="14" max="14" width="12.42578125" style="180" bestFit="1" customWidth="1"/>
    <col min="15" max="15" width="1.7109375" style="180" customWidth="1"/>
    <col min="16" max="16" width="12.42578125" style="180" bestFit="1" customWidth="1"/>
    <col min="17" max="17" width="1.7109375" style="180" customWidth="1"/>
    <col min="18" max="18" width="12.42578125" style="180" bestFit="1" customWidth="1"/>
    <col min="19" max="19" width="1.7109375" style="180" customWidth="1"/>
    <col min="20" max="256" width="9.140625" style="180"/>
    <col min="257" max="257" width="35.7109375" style="180" customWidth="1"/>
    <col min="258" max="258" width="12.7109375" style="180" customWidth="1"/>
    <col min="259" max="259" width="1.7109375" style="180" customWidth="1"/>
    <col min="260" max="260" width="12.7109375" style="180" customWidth="1"/>
    <col min="261" max="261" width="1.7109375" style="180" customWidth="1"/>
    <col min="262" max="262" width="12.42578125" style="180" bestFit="1" customWidth="1"/>
    <col min="263" max="263" width="1.7109375" style="180" customWidth="1"/>
    <col min="264" max="264" width="13.42578125" style="180" bestFit="1" customWidth="1"/>
    <col min="265" max="265" width="1.7109375" style="180" customWidth="1"/>
    <col min="266" max="266" width="13.42578125" style="180" bestFit="1" customWidth="1"/>
    <col min="267" max="267" width="1.7109375" style="180" customWidth="1"/>
    <col min="268" max="268" width="12.42578125" style="180" bestFit="1" customWidth="1"/>
    <col min="269" max="269" width="1.7109375" style="180" customWidth="1"/>
    <col min="270" max="270" width="12.42578125" style="180" bestFit="1" customWidth="1"/>
    <col min="271" max="271" width="1.7109375" style="180" customWidth="1"/>
    <col min="272" max="272" width="12.42578125" style="180" bestFit="1" customWidth="1"/>
    <col min="273" max="273" width="1.7109375" style="180" customWidth="1"/>
    <col min="274" max="274" width="12.42578125" style="180" bestFit="1" customWidth="1"/>
    <col min="275" max="275" width="1.7109375" style="180" customWidth="1"/>
    <col min="276" max="512" width="9.140625" style="180"/>
    <col min="513" max="513" width="35.7109375" style="180" customWidth="1"/>
    <col min="514" max="514" width="12.7109375" style="180" customWidth="1"/>
    <col min="515" max="515" width="1.7109375" style="180" customWidth="1"/>
    <col min="516" max="516" width="12.7109375" style="180" customWidth="1"/>
    <col min="517" max="517" width="1.7109375" style="180" customWidth="1"/>
    <col min="518" max="518" width="12.42578125" style="180" bestFit="1" customWidth="1"/>
    <col min="519" max="519" width="1.7109375" style="180" customWidth="1"/>
    <col min="520" max="520" width="13.42578125" style="180" bestFit="1" customWidth="1"/>
    <col min="521" max="521" width="1.7109375" style="180" customWidth="1"/>
    <col min="522" max="522" width="13.42578125" style="180" bestFit="1" customWidth="1"/>
    <col min="523" max="523" width="1.7109375" style="180" customWidth="1"/>
    <col min="524" max="524" width="12.42578125" style="180" bestFit="1" customWidth="1"/>
    <col min="525" max="525" width="1.7109375" style="180" customWidth="1"/>
    <col min="526" max="526" width="12.42578125" style="180" bestFit="1" customWidth="1"/>
    <col min="527" max="527" width="1.7109375" style="180" customWidth="1"/>
    <col min="528" max="528" width="12.42578125" style="180" bestFit="1" customWidth="1"/>
    <col min="529" max="529" width="1.7109375" style="180" customWidth="1"/>
    <col min="530" max="530" width="12.42578125" style="180" bestFit="1" customWidth="1"/>
    <col min="531" max="531" width="1.7109375" style="180" customWidth="1"/>
    <col min="532" max="768" width="9.140625" style="180"/>
    <col min="769" max="769" width="35.7109375" style="180" customWidth="1"/>
    <col min="770" max="770" width="12.7109375" style="180" customWidth="1"/>
    <col min="771" max="771" width="1.7109375" style="180" customWidth="1"/>
    <col min="772" max="772" width="12.7109375" style="180" customWidth="1"/>
    <col min="773" max="773" width="1.7109375" style="180" customWidth="1"/>
    <col min="774" max="774" width="12.42578125" style="180" bestFit="1" customWidth="1"/>
    <col min="775" max="775" width="1.7109375" style="180" customWidth="1"/>
    <col min="776" max="776" width="13.42578125" style="180" bestFit="1" customWidth="1"/>
    <col min="777" max="777" width="1.7109375" style="180" customWidth="1"/>
    <col min="778" max="778" width="13.42578125" style="180" bestFit="1" customWidth="1"/>
    <col min="779" max="779" width="1.7109375" style="180" customWidth="1"/>
    <col min="780" max="780" width="12.42578125" style="180" bestFit="1" customWidth="1"/>
    <col min="781" max="781" width="1.7109375" style="180" customWidth="1"/>
    <col min="782" max="782" width="12.42578125" style="180" bestFit="1" customWidth="1"/>
    <col min="783" max="783" width="1.7109375" style="180" customWidth="1"/>
    <col min="784" max="784" width="12.42578125" style="180" bestFit="1" customWidth="1"/>
    <col min="785" max="785" width="1.7109375" style="180" customWidth="1"/>
    <col min="786" max="786" width="12.42578125" style="180" bestFit="1" customWidth="1"/>
    <col min="787" max="787" width="1.7109375" style="180" customWidth="1"/>
    <col min="788" max="1024" width="9.140625" style="180"/>
    <col min="1025" max="1025" width="35.7109375" style="180" customWidth="1"/>
    <col min="1026" max="1026" width="12.7109375" style="180" customWidth="1"/>
    <col min="1027" max="1027" width="1.7109375" style="180" customWidth="1"/>
    <col min="1028" max="1028" width="12.7109375" style="180" customWidth="1"/>
    <col min="1029" max="1029" width="1.7109375" style="180" customWidth="1"/>
    <col min="1030" max="1030" width="12.42578125" style="180" bestFit="1" customWidth="1"/>
    <col min="1031" max="1031" width="1.7109375" style="180" customWidth="1"/>
    <col min="1032" max="1032" width="13.42578125" style="180" bestFit="1" customWidth="1"/>
    <col min="1033" max="1033" width="1.7109375" style="180" customWidth="1"/>
    <col min="1034" max="1034" width="13.42578125" style="180" bestFit="1" customWidth="1"/>
    <col min="1035" max="1035" width="1.7109375" style="180" customWidth="1"/>
    <col min="1036" max="1036" width="12.42578125" style="180" bestFit="1" customWidth="1"/>
    <col min="1037" max="1037" width="1.7109375" style="180" customWidth="1"/>
    <col min="1038" max="1038" width="12.42578125" style="180" bestFit="1" customWidth="1"/>
    <col min="1039" max="1039" width="1.7109375" style="180" customWidth="1"/>
    <col min="1040" max="1040" width="12.42578125" style="180" bestFit="1" customWidth="1"/>
    <col min="1041" max="1041" width="1.7109375" style="180" customWidth="1"/>
    <col min="1042" max="1042" width="12.42578125" style="180" bestFit="1" customWidth="1"/>
    <col min="1043" max="1043" width="1.7109375" style="180" customWidth="1"/>
    <col min="1044" max="1280" width="9.140625" style="180"/>
    <col min="1281" max="1281" width="35.7109375" style="180" customWidth="1"/>
    <col min="1282" max="1282" width="12.7109375" style="180" customWidth="1"/>
    <col min="1283" max="1283" width="1.7109375" style="180" customWidth="1"/>
    <col min="1284" max="1284" width="12.7109375" style="180" customWidth="1"/>
    <col min="1285" max="1285" width="1.7109375" style="180" customWidth="1"/>
    <col min="1286" max="1286" width="12.42578125" style="180" bestFit="1" customWidth="1"/>
    <col min="1287" max="1287" width="1.7109375" style="180" customWidth="1"/>
    <col min="1288" max="1288" width="13.42578125" style="180" bestFit="1" customWidth="1"/>
    <col min="1289" max="1289" width="1.7109375" style="180" customWidth="1"/>
    <col min="1290" max="1290" width="13.42578125" style="180" bestFit="1" customWidth="1"/>
    <col min="1291" max="1291" width="1.7109375" style="180" customWidth="1"/>
    <col min="1292" max="1292" width="12.42578125" style="180" bestFit="1" customWidth="1"/>
    <col min="1293" max="1293" width="1.7109375" style="180" customWidth="1"/>
    <col min="1294" max="1294" width="12.42578125" style="180" bestFit="1" customWidth="1"/>
    <col min="1295" max="1295" width="1.7109375" style="180" customWidth="1"/>
    <col min="1296" max="1296" width="12.42578125" style="180" bestFit="1" customWidth="1"/>
    <col min="1297" max="1297" width="1.7109375" style="180" customWidth="1"/>
    <col min="1298" max="1298" width="12.42578125" style="180" bestFit="1" customWidth="1"/>
    <col min="1299" max="1299" width="1.7109375" style="180" customWidth="1"/>
    <col min="1300" max="1536" width="9.140625" style="180"/>
    <col min="1537" max="1537" width="35.7109375" style="180" customWidth="1"/>
    <col min="1538" max="1538" width="12.7109375" style="180" customWidth="1"/>
    <col min="1539" max="1539" width="1.7109375" style="180" customWidth="1"/>
    <col min="1540" max="1540" width="12.7109375" style="180" customWidth="1"/>
    <col min="1541" max="1541" width="1.7109375" style="180" customWidth="1"/>
    <col min="1542" max="1542" width="12.42578125" style="180" bestFit="1" customWidth="1"/>
    <col min="1543" max="1543" width="1.7109375" style="180" customWidth="1"/>
    <col min="1544" max="1544" width="13.42578125" style="180" bestFit="1" customWidth="1"/>
    <col min="1545" max="1545" width="1.7109375" style="180" customWidth="1"/>
    <col min="1546" max="1546" width="13.42578125" style="180" bestFit="1" customWidth="1"/>
    <col min="1547" max="1547" width="1.7109375" style="180" customWidth="1"/>
    <col min="1548" max="1548" width="12.42578125" style="180" bestFit="1" customWidth="1"/>
    <col min="1549" max="1549" width="1.7109375" style="180" customWidth="1"/>
    <col min="1550" max="1550" width="12.42578125" style="180" bestFit="1" customWidth="1"/>
    <col min="1551" max="1551" width="1.7109375" style="180" customWidth="1"/>
    <col min="1552" max="1552" width="12.42578125" style="180" bestFit="1" customWidth="1"/>
    <col min="1553" max="1553" width="1.7109375" style="180" customWidth="1"/>
    <col min="1554" max="1554" width="12.42578125" style="180" bestFit="1" customWidth="1"/>
    <col min="1555" max="1555" width="1.7109375" style="180" customWidth="1"/>
    <col min="1556" max="1792" width="9.140625" style="180"/>
    <col min="1793" max="1793" width="35.7109375" style="180" customWidth="1"/>
    <col min="1794" max="1794" width="12.7109375" style="180" customWidth="1"/>
    <col min="1795" max="1795" width="1.7109375" style="180" customWidth="1"/>
    <col min="1796" max="1796" width="12.7109375" style="180" customWidth="1"/>
    <col min="1797" max="1797" width="1.7109375" style="180" customWidth="1"/>
    <col min="1798" max="1798" width="12.42578125" style="180" bestFit="1" customWidth="1"/>
    <col min="1799" max="1799" width="1.7109375" style="180" customWidth="1"/>
    <col min="1800" max="1800" width="13.42578125" style="180" bestFit="1" customWidth="1"/>
    <col min="1801" max="1801" width="1.7109375" style="180" customWidth="1"/>
    <col min="1802" max="1802" width="13.42578125" style="180" bestFit="1" customWidth="1"/>
    <col min="1803" max="1803" width="1.7109375" style="180" customWidth="1"/>
    <col min="1804" max="1804" width="12.42578125" style="180" bestFit="1" customWidth="1"/>
    <col min="1805" max="1805" width="1.7109375" style="180" customWidth="1"/>
    <col min="1806" max="1806" width="12.42578125" style="180" bestFit="1" customWidth="1"/>
    <col min="1807" max="1807" width="1.7109375" style="180" customWidth="1"/>
    <col min="1808" max="1808" width="12.42578125" style="180" bestFit="1" customWidth="1"/>
    <col min="1809" max="1809" width="1.7109375" style="180" customWidth="1"/>
    <col min="1810" max="1810" width="12.42578125" style="180" bestFit="1" customWidth="1"/>
    <col min="1811" max="1811" width="1.7109375" style="180" customWidth="1"/>
    <col min="1812" max="2048" width="9.140625" style="180"/>
    <col min="2049" max="2049" width="35.7109375" style="180" customWidth="1"/>
    <col min="2050" max="2050" width="12.7109375" style="180" customWidth="1"/>
    <col min="2051" max="2051" width="1.7109375" style="180" customWidth="1"/>
    <col min="2052" max="2052" width="12.7109375" style="180" customWidth="1"/>
    <col min="2053" max="2053" width="1.7109375" style="180" customWidth="1"/>
    <col min="2054" max="2054" width="12.42578125" style="180" bestFit="1" customWidth="1"/>
    <col min="2055" max="2055" width="1.7109375" style="180" customWidth="1"/>
    <col min="2056" max="2056" width="13.42578125" style="180" bestFit="1" customWidth="1"/>
    <col min="2057" max="2057" width="1.7109375" style="180" customWidth="1"/>
    <col min="2058" max="2058" width="13.42578125" style="180" bestFit="1" customWidth="1"/>
    <col min="2059" max="2059" width="1.7109375" style="180" customWidth="1"/>
    <col min="2060" max="2060" width="12.42578125" style="180" bestFit="1" customWidth="1"/>
    <col min="2061" max="2061" width="1.7109375" style="180" customWidth="1"/>
    <col min="2062" max="2062" width="12.42578125" style="180" bestFit="1" customWidth="1"/>
    <col min="2063" max="2063" width="1.7109375" style="180" customWidth="1"/>
    <col min="2064" max="2064" width="12.42578125" style="180" bestFit="1" customWidth="1"/>
    <col min="2065" max="2065" width="1.7109375" style="180" customWidth="1"/>
    <col min="2066" max="2066" width="12.42578125" style="180" bestFit="1" customWidth="1"/>
    <col min="2067" max="2067" width="1.7109375" style="180" customWidth="1"/>
    <col min="2068" max="2304" width="9.140625" style="180"/>
    <col min="2305" max="2305" width="35.7109375" style="180" customWidth="1"/>
    <col min="2306" max="2306" width="12.7109375" style="180" customWidth="1"/>
    <col min="2307" max="2307" width="1.7109375" style="180" customWidth="1"/>
    <col min="2308" max="2308" width="12.7109375" style="180" customWidth="1"/>
    <col min="2309" max="2309" width="1.7109375" style="180" customWidth="1"/>
    <col min="2310" max="2310" width="12.42578125" style="180" bestFit="1" customWidth="1"/>
    <col min="2311" max="2311" width="1.7109375" style="180" customWidth="1"/>
    <col min="2312" max="2312" width="13.42578125" style="180" bestFit="1" customWidth="1"/>
    <col min="2313" max="2313" width="1.7109375" style="180" customWidth="1"/>
    <col min="2314" max="2314" width="13.42578125" style="180" bestFit="1" customWidth="1"/>
    <col min="2315" max="2315" width="1.7109375" style="180" customWidth="1"/>
    <col min="2316" max="2316" width="12.42578125" style="180" bestFit="1" customWidth="1"/>
    <col min="2317" max="2317" width="1.7109375" style="180" customWidth="1"/>
    <col min="2318" max="2318" width="12.42578125" style="180" bestFit="1" customWidth="1"/>
    <col min="2319" max="2319" width="1.7109375" style="180" customWidth="1"/>
    <col min="2320" max="2320" width="12.42578125" style="180" bestFit="1" customWidth="1"/>
    <col min="2321" max="2321" width="1.7109375" style="180" customWidth="1"/>
    <col min="2322" max="2322" width="12.42578125" style="180" bestFit="1" customWidth="1"/>
    <col min="2323" max="2323" width="1.7109375" style="180" customWidth="1"/>
    <col min="2324" max="2560" width="9.140625" style="180"/>
    <col min="2561" max="2561" width="35.7109375" style="180" customWidth="1"/>
    <col min="2562" max="2562" width="12.7109375" style="180" customWidth="1"/>
    <col min="2563" max="2563" width="1.7109375" style="180" customWidth="1"/>
    <col min="2564" max="2564" width="12.7109375" style="180" customWidth="1"/>
    <col min="2565" max="2565" width="1.7109375" style="180" customWidth="1"/>
    <col min="2566" max="2566" width="12.42578125" style="180" bestFit="1" customWidth="1"/>
    <col min="2567" max="2567" width="1.7109375" style="180" customWidth="1"/>
    <col min="2568" max="2568" width="13.42578125" style="180" bestFit="1" customWidth="1"/>
    <col min="2569" max="2569" width="1.7109375" style="180" customWidth="1"/>
    <col min="2570" max="2570" width="13.42578125" style="180" bestFit="1" customWidth="1"/>
    <col min="2571" max="2571" width="1.7109375" style="180" customWidth="1"/>
    <col min="2572" max="2572" width="12.42578125" style="180" bestFit="1" customWidth="1"/>
    <col min="2573" max="2573" width="1.7109375" style="180" customWidth="1"/>
    <col min="2574" max="2574" width="12.42578125" style="180" bestFit="1" customWidth="1"/>
    <col min="2575" max="2575" width="1.7109375" style="180" customWidth="1"/>
    <col min="2576" max="2576" width="12.42578125" style="180" bestFit="1" customWidth="1"/>
    <col min="2577" max="2577" width="1.7109375" style="180" customWidth="1"/>
    <col min="2578" max="2578" width="12.42578125" style="180" bestFit="1" customWidth="1"/>
    <col min="2579" max="2579" width="1.7109375" style="180" customWidth="1"/>
    <col min="2580" max="2816" width="9.140625" style="180"/>
    <col min="2817" max="2817" width="35.7109375" style="180" customWidth="1"/>
    <col min="2818" max="2818" width="12.7109375" style="180" customWidth="1"/>
    <col min="2819" max="2819" width="1.7109375" style="180" customWidth="1"/>
    <col min="2820" max="2820" width="12.7109375" style="180" customWidth="1"/>
    <col min="2821" max="2821" width="1.7109375" style="180" customWidth="1"/>
    <col min="2822" max="2822" width="12.42578125" style="180" bestFit="1" customWidth="1"/>
    <col min="2823" max="2823" width="1.7109375" style="180" customWidth="1"/>
    <col min="2824" max="2824" width="13.42578125" style="180" bestFit="1" customWidth="1"/>
    <col min="2825" max="2825" width="1.7109375" style="180" customWidth="1"/>
    <col min="2826" max="2826" width="13.42578125" style="180" bestFit="1" customWidth="1"/>
    <col min="2827" max="2827" width="1.7109375" style="180" customWidth="1"/>
    <col min="2828" max="2828" width="12.42578125" style="180" bestFit="1" customWidth="1"/>
    <col min="2829" max="2829" width="1.7109375" style="180" customWidth="1"/>
    <col min="2830" max="2830" width="12.42578125" style="180" bestFit="1" customWidth="1"/>
    <col min="2831" max="2831" width="1.7109375" style="180" customWidth="1"/>
    <col min="2832" max="2832" width="12.42578125" style="180" bestFit="1" customWidth="1"/>
    <col min="2833" max="2833" width="1.7109375" style="180" customWidth="1"/>
    <col min="2834" max="2834" width="12.42578125" style="180" bestFit="1" customWidth="1"/>
    <col min="2835" max="2835" width="1.7109375" style="180" customWidth="1"/>
    <col min="2836" max="3072" width="9.140625" style="180"/>
    <col min="3073" max="3073" width="35.7109375" style="180" customWidth="1"/>
    <col min="3074" max="3074" width="12.7109375" style="180" customWidth="1"/>
    <col min="3075" max="3075" width="1.7109375" style="180" customWidth="1"/>
    <col min="3076" max="3076" width="12.7109375" style="180" customWidth="1"/>
    <col min="3077" max="3077" width="1.7109375" style="180" customWidth="1"/>
    <col min="3078" max="3078" width="12.42578125" style="180" bestFit="1" customWidth="1"/>
    <col min="3079" max="3079" width="1.7109375" style="180" customWidth="1"/>
    <col min="3080" max="3080" width="13.42578125" style="180" bestFit="1" customWidth="1"/>
    <col min="3081" max="3081" width="1.7109375" style="180" customWidth="1"/>
    <col min="3082" max="3082" width="13.42578125" style="180" bestFit="1" customWidth="1"/>
    <col min="3083" max="3083" width="1.7109375" style="180" customWidth="1"/>
    <col min="3084" max="3084" width="12.42578125" style="180" bestFit="1" customWidth="1"/>
    <col min="3085" max="3085" width="1.7109375" style="180" customWidth="1"/>
    <col min="3086" max="3086" width="12.42578125" style="180" bestFit="1" customWidth="1"/>
    <col min="3087" max="3087" width="1.7109375" style="180" customWidth="1"/>
    <col min="3088" max="3088" width="12.42578125" style="180" bestFit="1" customWidth="1"/>
    <col min="3089" max="3089" width="1.7109375" style="180" customWidth="1"/>
    <col min="3090" max="3090" width="12.42578125" style="180" bestFit="1" customWidth="1"/>
    <col min="3091" max="3091" width="1.7109375" style="180" customWidth="1"/>
    <col min="3092" max="3328" width="9.140625" style="180"/>
    <col min="3329" max="3329" width="35.7109375" style="180" customWidth="1"/>
    <col min="3330" max="3330" width="12.7109375" style="180" customWidth="1"/>
    <col min="3331" max="3331" width="1.7109375" style="180" customWidth="1"/>
    <col min="3332" max="3332" width="12.7109375" style="180" customWidth="1"/>
    <col min="3333" max="3333" width="1.7109375" style="180" customWidth="1"/>
    <col min="3334" max="3334" width="12.42578125" style="180" bestFit="1" customWidth="1"/>
    <col min="3335" max="3335" width="1.7109375" style="180" customWidth="1"/>
    <col min="3336" max="3336" width="13.42578125" style="180" bestFit="1" customWidth="1"/>
    <col min="3337" max="3337" width="1.7109375" style="180" customWidth="1"/>
    <col min="3338" max="3338" width="13.42578125" style="180" bestFit="1" customWidth="1"/>
    <col min="3339" max="3339" width="1.7109375" style="180" customWidth="1"/>
    <col min="3340" max="3340" width="12.42578125" style="180" bestFit="1" customWidth="1"/>
    <col min="3341" max="3341" width="1.7109375" style="180" customWidth="1"/>
    <col min="3342" max="3342" width="12.42578125" style="180" bestFit="1" customWidth="1"/>
    <col min="3343" max="3343" width="1.7109375" style="180" customWidth="1"/>
    <col min="3344" max="3344" width="12.42578125" style="180" bestFit="1" customWidth="1"/>
    <col min="3345" max="3345" width="1.7109375" style="180" customWidth="1"/>
    <col min="3346" max="3346" width="12.42578125" style="180" bestFit="1" customWidth="1"/>
    <col min="3347" max="3347" width="1.7109375" style="180" customWidth="1"/>
    <col min="3348" max="3584" width="9.140625" style="180"/>
    <col min="3585" max="3585" width="35.7109375" style="180" customWidth="1"/>
    <col min="3586" max="3586" width="12.7109375" style="180" customWidth="1"/>
    <col min="3587" max="3587" width="1.7109375" style="180" customWidth="1"/>
    <col min="3588" max="3588" width="12.7109375" style="180" customWidth="1"/>
    <col min="3589" max="3589" width="1.7109375" style="180" customWidth="1"/>
    <col min="3590" max="3590" width="12.42578125" style="180" bestFit="1" customWidth="1"/>
    <col min="3591" max="3591" width="1.7109375" style="180" customWidth="1"/>
    <col min="3592" max="3592" width="13.42578125" style="180" bestFit="1" customWidth="1"/>
    <col min="3593" max="3593" width="1.7109375" style="180" customWidth="1"/>
    <col min="3594" max="3594" width="13.42578125" style="180" bestFit="1" customWidth="1"/>
    <col min="3595" max="3595" width="1.7109375" style="180" customWidth="1"/>
    <col min="3596" max="3596" width="12.42578125" style="180" bestFit="1" customWidth="1"/>
    <col min="3597" max="3597" width="1.7109375" style="180" customWidth="1"/>
    <col min="3598" max="3598" width="12.42578125" style="180" bestFit="1" customWidth="1"/>
    <col min="3599" max="3599" width="1.7109375" style="180" customWidth="1"/>
    <col min="3600" max="3600" width="12.42578125" style="180" bestFit="1" customWidth="1"/>
    <col min="3601" max="3601" width="1.7109375" style="180" customWidth="1"/>
    <col min="3602" max="3602" width="12.42578125" style="180" bestFit="1" customWidth="1"/>
    <col min="3603" max="3603" width="1.7109375" style="180" customWidth="1"/>
    <col min="3604" max="3840" width="9.140625" style="180"/>
    <col min="3841" max="3841" width="35.7109375" style="180" customWidth="1"/>
    <col min="3842" max="3842" width="12.7109375" style="180" customWidth="1"/>
    <col min="3843" max="3843" width="1.7109375" style="180" customWidth="1"/>
    <col min="3844" max="3844" width="12.7109375" style="180" customWidth="1"/>
    <col min="3845" max="3845" width="1.7109375" style="180" customWidth="1"/>
    <col min="3846" max="3846" width="12.42578125" style="180" bestFit="1" customWidth="1"/>
    <col min="3847" max="3847" width="1.7109375" style="180" customWidth="1"/>
    <col min="3848" max="3848" width="13.42578125" style="180" bestFit="1" customWidth="1"/>
    <col min="3849" max="3849" width="1.7109375" style="180" customWidth="1"/>
    <col min="3850" max="3850" width="13.42578125" style="180" bestFit="1" customWidth="1"/>
    <col min="3851" max="3851" width="1.7109375" style="180" customWidth="1"/>
    <col min="3852" max="3852" width="12.42578125" style="180" bestFit="1" customWidth="1"/>
    <col min="3853" max="3853" width="1.7109375" style="180" customWidth="1"/>
    <col min="3854" max="3854" width="12.42578125" style="180" bestFit="1" customWidth="1"/>
    <col min="3855" max="3855" width="1.7109375" style="180" customWidth="1"/>
    <col min="3856" max="3856" width="12.42578125" style="180" bestFit="1" customWidth="1"/>
    <col min="3857" max="3857" width="1.7109375" style="180" customWidth="1"/>
    <col min="3858" max="3858" width="12.42578125" style="180" bestFit="1" customWidth="1"/>
    <col min="3859" max="3859" width="1.7109375" style="180" customWidth="1"/>
    <col min="3860" max="4096" width="9.140625" style="180"/>
    <col min="4097" max="4097" width="35.7109375" style="180" customWidth="1"/>
    <col min="4098" max="4098" width="12.7109375" style="180" customWidth="1"/>
    <col min="4099" max="4099" width="1.7109375" style="180" customWidth="1"/>
    <col min="4100" max="4100" width="12.7109375" style="180" customWidth="1"/>
    <col min="4101" max="4101" width="1.7109375" style="180" customWidth="1"/>
    <col min="4102" max="4102" width="12.42578125" style="180" bestFit="1" customWidth="1"/>
    <col min="4103" max="4103" width="1.7109375" style="180" customWidth="1"/>
    <col min="4104" max="4104" width="13.42578125" style="180" bestFit="1" customWidth="1"/>
    <col min="4105" max="4105" width="1.7109375" style="180" customWidth="1"/>
    <col min="4106" max="4106" width="13.42578125" style="180" bestFit="1" customWidth="1"/>
    <col min="4107" max="4107" width="1.7109375" style="180" customWidth="1"/>
    <col min="4108" max="4108" width="12.42578125" style="180" bestFit="1" customWidth="1"/>
    <col min="4109" max="4109" width="1.7109375" style="180" customWidth="1"/>
    <col min="4110" max="4110" width="12.42578125" style="180" bestFit="1" customWidth="1"/>
    <col min="4111" max="4111" width="1.7109375" style="180" customWidth="1"/>
    <col min="4112" max="4112" width="12.42578125" style="180" bestFit="1" customWidth="1"/>
    <col min="4113" max="4113" width="1.7109375" style="180" customWidth="1"/>
    <col min="4114" max="4114" width="12.42578125" style="180" bestFit="1" customWidth="1"/>
    <col min="4115" max="4115" width="1.7109375" style="180" customWidth="1"/>
    <col min="4116" max="4352" width="9.140625" style="180"/>
    <col min="4353" max="4353" width="35.7109375" style="180" customWidth="1"/>
    <col min="4354" max="4354" width="12.7109375" style="180" customWidth="1"/>
    <col min="4355" max="4355" width="1.7109375" style="180" customWidth="1"/>
    <col min="4356" max="4356" width="12.7109375" style="180" customWidth="1"/>
    <col min="4357" max="4357" width="1.7109375" style="180" customWidth="1"/>
    <col min="4358" max="4358" width="12.42578125" style="180" bestFit="1" customWidth="1"/>
    <col min="4359" max="4359" width="1.7109375" style="180" customWidth="1"/>
    <col min="4360" max="4360" width="13.42578125" style="180" bestFit="1" customWidth="1"/>
    <col min="4361" max="4361" width="1.7109375" style="180" customWidth="1"/>
    <col min="4362" max="4362" width="13.42578125" style="180" bestFit="1" customWidth="1"/>
    <col min="4363" max="4363" width="1.7109375" style="180" customWidth="1"/>
    <col min="4364" max="4364" width="12.42578125" style="180" bestFit="1" customWidth="1"/>
    <col min="4365" max="4365" width="1.7109375" style="180" customWidth="1"/>
    <col min="4366" max="4366" width="12.42578125" style="180" bestFit="1" customWidth="1"/>
    <col min="4367" max="4367" width="1.7109375" style="180" customWidth="1"/>
    <col min="4368" max="4368" width="12.42578125" style="180" bestFit="1" customWidth="1"/>
    <col min="4369" max="4369" width="1.7109375" style="180" customWidth="1"/>
    <col min="4370" max="4370" width="12.42578125" style="180" bestFit="1" customWidth="1"/>
    <col min="4371" max="4371" width="1.7109375" style="180" customWidth="1"/>
    <col min="4372" max="4608" width="9.140625" style="180"/>
    <col min="4609" max="4609" width="35.7109375" style="180" customWidth="1"/>
    <col min="4610" max="4610" width="12.7109375" style="180" customWidth="1"/>
    <col min="4611" max="4611" width="1.7109375" style="180" customWidth="1"/>
    <col min="4612" max="4612" width="12.7109375" style="180" customWidth="1"/>
    <col min="4613" max="4613" width="1.7109375" style="180" customWidth="1"/>
    <col min="4614" max="4614" width="12.42578125" style="180" bestFit="1" customWidth="1"/>
    <col min="4615" max="4615" width="1.7109375" style="180" customWidth="1"/>
    <col min="4616" max="4616" width="13.42578125" style="180" bestFit="1" customWidth="1"/>
    <col min="4617" max="4617" width="1.7109375" style="180" customWidth="1"/>
    <col min="4618" max="4618" width="13.42578125" style="180" bestFit="1" customWidth="1"/>
    <col min="4619" max="4619" width="1.7109375" style="180" customWidth="1"/>
    <col min="4620" max="4620" width="12.42578125" style="180" bestFit="1" customWidth="1"/>
    <col min="4621" max="4621" width="1.7109375" style="180" customWidth="1"/>
    <col min="4622" max="4622" width="12.42578125" style="180" bestFit="1" customWidth="1"/>
    <col min="4623" max="4623" width="1.7109375" style="180" customWidth="1"/>
    <col min="4624" max="4624" width="12.42578125" style="180" bestFit="1" customWidth="1"/>
    <col min="4625" max="4625" width="1.7109375" style="180" customWidth="1"/>
    <col min="4626" max="4626" width="12.42578125" style="180" bestFit="1" customWidth="1"/>
    <col min="4627" max="4627" width="1.7109375" style="180" customWidth="1"/>
    <col min="4628" max="4864" width="9.140625" style="180"/>
    <col min="4865" max="4865" width="35.7109375" style="180" customWidth="1"/>
    <col min="4866" max="4866" width="12.7109375" style="180" customWidth="1"/>
    <col min="4867" max="4867" width="1.7109375" style="180" customWidth="1"/>
    <col min="4868" max="4868" width="12.7109375" style="180" customWidth="1"/>
    <col min="4869" max="4869" width="1.7109375" style="180" customWidth="1"/>
    <col min="4870" max="4870" width="12.42578125" style="180" bestFit="1" customWidth="1"/>
    <col min="4871" max="4871" width="1.7109375" style="180" customWidth="1"/>
    <col min="4872" max="4872" width="13.42578125" style="180" bestFit="1" customWidth="1"/>
    <col min="4873" max="4873" width="1.7109375" style="180" customWidth="1"/>
    <col min="4874" max="4874" width="13.42578125" style="180" bestFit="1" customWidth="1"/>
    <col min="4875" max="4875" width="1.7109375" style="180" customWidth="1"/>
    <col min="4876" max="4876" width="12.42578125" style="180" bestFit="1" customWidth="1"/>
    <col min="4877" max="4877" width="1.7109375" style="180" customWidth="1"/>
    <col min="4878" max="4878" width="12.42578125" style="180" bestFit="1" customWidth="1"/>
    <col min="4879" max="4879" width="1.7109375" style="180" customWidth="1"/>
    <col min="4880" max="4880" width="12.42578125" style="180" bestFit="1" customWidth="1"/>
    <col min="4881" max="4881" width="1.7109375" style="180" customWidth="1"/>
    <col min="4882" max="4882" width="12.42578125" style="180" bestFit="1" customWidth="1"/>
    <col min="4883" max="4883" width="1.7109375" style="180" customWidth="1"/>
    <col min="4884" max="5120" width="9.140625" style="180"/>
    <col min="5121" max="5121" width="35.7109375" style="180" customWidth="1"/>
    <col min="5122" max="5122" width="12.7109375" style="180" customWidth="1"/>
    <col min="5123" max="5123" width="1.7109375" style="180" customWidth="1"/>
    <col min="5124" max="5124" width="12.7109375" style="180" customWidth="1"/>
    <col min="5125" max="5125" width="1.7109375" style="180" customWidth="1"/>
    <col min="5126" max="5126" width="12.42578125" style="180" bestFit="1" customWidth="1"/>
    <col min="5127" max="5127" width="1.7109375" style="180" customWidth="1"/>
    <col min="5128" max="5128" width="13.42578125" style="180" bestFit="1" customWidth="1"/>
    <col min="5129" max="5129" width="1.7109375" style="180" customWidth="1"/>
    <col min="5130" max="5130" width="13.42578125" style="180" bestFit="1" customWidth="1"/>
    <col min="5131" max="5131" width="1.7109375" style="180" customWidth="1"/>
    <col min="5132" max="5132" width="12.42578125" style="180" bestFit="1" customWidth="1"/>
    <col min="5133" max="5133" width="1.7109375" style="180" customWidth="1"/>
    <col min="5134" max="5134" width="12.42578125" style="180" bestFit="1" customWidth="1"/>
    <col min="5135" max="5135" width="1.7109375" style="180" customWidth="1"/>
    <col min="5136" max="5136" width="12.42578125" style="180" bestFit="1" customWidth="1"/>
    <col min="5137" max="5137" width="1.7109375" style="180" customWidth="1"/>
    <col min="5138" max="5138" width="12.42578125" style="180" bestFit="1" customWidth="1"/>
    <col min="5139" max="5139" width="1.7109375" style="180" customWidth="1"/>
    <col min="5140" max="5376" width="9.140625" style="180"/>
    <col min="5377" max="5377" width="35.7109375" style="180" customWidth="1"/>
    <col min="5378" max="5378" width="12.7109375" style="180" customWidth="1"/>
    <col min="5379" max="5379" width="1.7109375" style="180" customWidth="1"/>
    <col min="5380" max="5380" width="12.7109375" style="180" customWidth="1"/>
    <col min="5381" max="5381" width="1.7109375" style="180" customWidth="1"/>
    <col min="5382" max="5382" width="12.42578125" style="180" bestFit="1" customWidth="1"/>
    <col min="5383" max="5383" width="1.7109375" style="180" customWidth="1"/>
    <col min="5384" max="5384" width="13.42578125" style="180" bestFit="1" customWidth="1"/>
    <col min="5385" max="5385" width="1.7109375" style="180" customWidth="1"/>
    <col min="5386" max="5386" width="13.42578125" style="180" bestFit="1" customWidth="1"/>
    <col min="5387" max="5387" width="1.7109375" style="180" customWidth="1"/>
    <col min="5388" max="5388" width="12.42578125" style="180" bestFit="1" customWidth="1"/>
    <col min="5389" max="5389" width="1.7109375" style="180" customWidth="1"/>
    <col min="5390" max="5390" width="12.42578125" style="180" bestFit="1" customWidth="1"/>
    <col min="5391" max="5391" width="1.7109375" style="180" customWidth="1"/>
    <col min="5392" max="5392" width="12.42578125" style="180" bestFit="1" customWidth="1"/>
    <col min="5393" max="5393" width="1.7109375" style="180" customWidth="1"/>
    <col min="5394" max="5394" width="12.42578125" style="180" bestFit="1" customWidth="1"/>
    <col min="5395" max="5395" width="1.7109375" style="180" customWidth="1"/>
    <col min="5396" max="5632" width="9.140625" style="180"/>
    <col min="5633" max="5633" width="35.7109375" style="180" customWidth="1"/>
    <col min="5634" max="5634" width="12.7109375" style="180" customWidth="1"/>
    <col min="5635" max="5635" width="1.7109375" style="180" customWidth="1"/>
    <col min="5636" max="5636" width="12.7109375" style="180" customWidth="1"/>
    <col min="5637" max="5637" width="1.7109375" style="180" customWidth="1"/>
    <col min="5638" max="5638" width="12.42578125" style="180" bestFit="1" customWidth="1"/>
    <col min="5639" max="5639" width="1.7109375" style="180" customWidth="1"/>
    <col min="5640" max="5640" width="13.42578125" style="180" bestFit="1" customWidth="1"/>
    <col min="5641" max="5641" width="1.7109375" style="180" customWidth="1"/>
    <col min="5642" max="5642" width="13.42578125" style="180" bestFit="1" customWidth="1"/>
    <col min="5643" max="5643" width="1.7109375" style="180" customWidth="1"/>
    <col min="5644" max="5644" width="12.42578125" style="180" bestFit="1" customWidth="1"/>
    <col min="5645" max="5645" width="1.7109375" style="180" customWidth="1"/>
    <col min="5646" max="5646" width="12.42578125" style="180" bestFit="1" customWidth="1"/>
    <col min="5647" max="5647" width="1.7109375" style="180" customWidth="1"/>
    <col min="5648" max="5648" width="12.42578125" style="180" bestFit="1" customWidth="1"/>
    <col min="5649" max="5649" width="1.7109375" style="180" customWidth="1"/>
    <col min="5650" max="5650" width="12.42578125" style="180" bestFit="1" customWidth="1"/>
    <col min="5651" max="5651" width="1.7109375" style="180" customWidth="1"/>
    <col min="5652" max="5888" width="9.140625" style="180"/>
    <col min="5889" max="5889" width="35.7109375" style="180" customWidth="1"/>
    <col min="5890" max="5890" width="12.7109375" style="180" customWidth="1"/>
    <col min="5891" max="5891" width="1.7109375" style="180" customWidth="1"/>
    <col min="5892" max="5892" width="12.7109375" style="180" customWidth="1"/>
    <col min="5893" max="5893" width="1.7109375" style="180" customWidth="1"/>
    <col min="5894" max="5894" width="12.42578125" style="180" bestFit="1" customWidth="1"/>
    <col min="5895" max="5895" width="1.7109375" style="180" customWidth="1"/>
    <col min="5896" max="5896" width="13.42578125" style="180" bestFit="1" customWidth="1"/>
    <col min="5897" max="5897" width="1.7109375" style="180" customWidth="1"/>
    <col min="5898" max="5898" width="13.42578125" style="180" bestFit="1" customWidth="1"/>
    <col min="5899" max="5899" width="1.7109375" style="180" customWidth="1"/>
    <col min="5900" max="5900" width="12.42578125" style="180" bestFit="1" customWidth="1"/>
    <col min="5901" max="5901" width="1.7109375" style="180" customWidth="1"/>
    <col min="5902" max="5902" width="12.42578125" style="180" bestFit="1" customWidth="1"/>
    <col min="5903" max="5903" width="1.7109375" style="180" customWidth="1"/>
    <col min="5904" max="5904" width="12.42578125" style="180" bestFit="1" customWidth="1"/>
    <col min="5905" max="5905" width="1.7109375" style="180" customWidth="1"/>
    <col min="5906" max="5906" width="12.42578125" style="180" bestFit="1" customWidth="1"/>
    <col min="5907" max="5907" width="1.7109375" style="180" customWidth="1"/>
    <col min="5908" max="6144" width="9.140625" style="180"/>
    <col min="6145" max="6145" width="35.7109375" style="180" customWidth="1"/>
    <col min="6146" max="6146" width="12.7109375" style="180" customWidth="1"/>
    <col min="6147" max="6147" width="1.7109375" style="180" customWidth="1"/>
    <col min="6148" max="6148" width="12.7109375" style="180" customWidth="1"/>
    <col min="6149" max="6149" width="1.7109375" style="180" customWidth="1"/>
    <col min="6150" max="6150" width="12.42578125" style="180" bestFit="1" customWidth="1"/>
    <col min="6151" max="6151" width="1.7109375" style="180" customWidth="1"/>
    <col min="6152" max="6152" width="13.42578125" style="180" bestFit="1" customWidth="1"/>
    <col min="6153" max="6153" width="1.7109375" style="180" customWidth="1"/>
    <col min="6154" max="6154" width="13.42578125" style="180" bestFit="1" customWidth="1"/>
    <col min="6155" max="6155" width="1.7109375" style="180" customWidth="1"/>
    <col min="6156" max="6156" width="12.42578125" style="180" bestFit="1" customWidth="1"/>
    <col min="6157" max="6157" width="1.7109375" style="180" customWidth="1"/>
    <col min="6158" max="6158" width="12.42578125" style="180" bestFit="1" customWidth="1"/>
    <col min="6159" max="6159" width="1.7109375" style="180" customWidth="1"/>
    <col min="6160" max="6160" width="12.42578125" style="180" bestFit="1" customWidth="1"/>
    <col min="6161" max="6161" width="1.7109375" style="180" customWidth="1"/>
    <col min="6162" max="6162" width="12.42578125" style="180" bestFit="1" customWidth="1"/>
    <col min="6163" max="6163" width="1.7109375" style="180" customWidth="1"/>
    <col min="6164" max="6400" width="9.140625" style="180"/>
    <col min="6401" max="6401" width="35.7109375" style="180" customWidth="1"/>
    <col min="6402" max="6402" width="12.7109375" style="180" customWidth="1"/>
    <col min="6403" max="6403" width="1.7109375" style="180" customWidth="1"/>
    <col min="6404" max="6404" width="12.7109375" style="180" customWidth="1"/>
    <col min="6405" max="6405" width="1.7109375" style="180" customWidth="1"/>
    <col min="6406" max="6406" width="12.42578125" style="180" bestFit="1" customWidth="1"/>
    <col min="6407" max="6407" width="1.7109375" style="180" customWidth="1"/>
    <col min="6408" max="6408" width="13.42578125" style="180" bestFit="1" customWidth="1"/>
    <col min="6409" max="6409" width="1.7109375" style="180" customWidth="1"/>
    <col min="6410" max="6410" width="13.42578125" style="180" bestFit="1" customWidth="1"/>
    <col min="6411" max="6411" width="1.7109375" style="180" customWidth="1"/>
    <col min="6412" max="6412" width="12.42578125" style="180" bestFit="1" customWidth="1"/>
    <col min="6413" max="6413" width="1.7109375" style="180" customWidth="1"/>
    <col min="6414" max="6414" width="12.42578125" style="180" bestFit="1" customWidth="1"/>
    <col min="6415" max="6415" width="1.7109375" style="180" customWidth="1"/>
    <col min="6416" max="6416" width="12.42578125" style="180" bestFit="1" customWidth="1"/>
    <col min="6417" max="6417" width="1.7109375" style="180" customWidth="1"/>
    <col min="6418" max="6418" width="12.42578125" style="180" bestFit="1" customWidth="1"/>
    <col min="6419" max="6419" width="1.7109375" style="180" customWidth="1"/>
    <col min="6420" max="6656" width="9.140625" style="180"/>
    <col min="6657" max="6657" width="35.7109375" style="180" customWidth="1"/>
    <col min="6658" max="6658" width="12.7109375" style="180" customWidth="1"/>
    <col min="6659" max="6659" width="1.7109375" style="180" customWidth="1"/>
    <col min="6660" max="6660" width="12.7109375" style="180" customWidth="1"/>
    <col min="6661" max="6661" width="1.7109375" style="180" customWidth="1"/>
    <col min="6662" max="6662" width="12.42578125" style="180" bestFit="1" customWidth="1"/>
    <col min="6663" max="6663" width="1.7109375" style="180" customWidth="1"/>
    <col min="6664" max="6664" width="13.42578125" style="180" bestFit="1" customWidth="1"/>
    <col min="6665" max="6665" width="1.7109375" style="180" customWidth="1"/>
    <col min="6666" max="6666" width="13.42578125" style="180" bestFit="1" customWidth="1"/>
    <col min="6667" max="6667" width="1.7109375" style="180" customWidth="1"/>
    <col min="6668" max="6668" width="12.42578125" style="180" bestFit="1" customWidth="1"/>
    <col min="6669" max="6669" width="1.7109375" style="180" customWidth="1"/>
    <col min="6670" max="6670" width="12.42578125" style="180" bestFit="1" customWidth="1"/>
    <col min="6671" max="6671" width="1.7109375" style="180" customWidth="1"/>
    <col min="6672" max="6672" width="12.42578125" style="180" bestFit="1" customWidth="1"/>
    <col min="6673" max="6673" width="1.7109375" style="180" customWidth="1"/>
    <col min="6674" max="6674" width="12.42578125" style="180" bestFit="1" customWidth="1"/>
    <col min="6675" max="6675" width="1.7109375" style="180" customWidth="1"/>
    <col min="6676" max="6912" width="9.140625" style="180"/>
    <col min="6913" max="6913" width="35.7109375" style="180" customWidth="1"/>
    <col min="6914" max="6914" width="12.7109375" style="180" customWidth="1"/>
    <col min="6915" max="6915" width="1.7109375" style="180" customWidth="1"/>
    <col min="6916" max="6916" width="12.7109375" style="180" customWidth="1"/>
    <col min="6917" max="6917" width="1.7109375" style="180" customWidth="1"/>
    <col min="6918" max="6918" width="12.42578125" style="180" bestFit="1" customWidth="1"/>
    <col min="6919" max="6919" width="1.7109375" style="180" customWidth="1"/>
    <col min="6920" max="6920" width="13.42578125" style="180" bestFit="1" customWidth="1"/>
    <col min="6921" max="6921" width="1.7109375" style="180" customWidth="1"/>
    <col min="6922" max="6922" width="13.42578125" style="180" bestFit="1" customWidth="1"/>
    <col min="6923" max="6923" width="1.7109375" style="180" customWidth="1"/>
    <col min="6924" max="6924" width="12.42578125" style="180" bestFit="1" customWidth="1"/>
    <col min="6925" max="6925" width="1.7109375" style="180" customWidth="1"/>
    <col min="6926" max="6926" width="12.42578125" style="180" bestFit="1" customWidth="1"/>
    <col min="6927" max="6927" width="1.7109375" style="180" customWidth="1"/>
    <col min="6928" max="6928" width="12.42578125" style="180" bestFit="1" customWidth="1"/>
    <col min="6929" max="6929" width="1.7109375" style="180" customWidth="1"/>
    <col min="6930" max="6930" width="12.42578125" style="180" bestFit="1" customWidth="1"/>
    <col min="6931" max="6931" width="1.7109375" style="180" customWidth="1"/>
    <col min="6932" max="7168" width="9.140625" style="180"/>
    <col min="7169" max="7169" width="35.7109375" style="180" customWidth="1"/>
    <col min="7170" max="7170" width="12.7109375" style="180" customWidth="1"/>
    <col min="7171" max="7171" width="1.7109375" style="180" customWidth="1"/>
    <col min="7172" max="7172" width="12.7109375" style="180" customWidth="1"/>
    <col min="7173" max="7173" width="1.7109375" style="180" customWidth="1"/>
    <col min="7174" max="7174" width="12.42578125" style="180" bestFit="1" customWidth="1"/>
    <col min="7175" max="7175" width="1.7109375" style="180" customWidth="1"/>
    <col min="7176" max="7176" width="13.42578125" style="180" bestFit="1" customWidth="1"/>
    <col min="7177" max="7177" width="1.7109375" style="180" customWidth="1"/>
    <col min="7178" max="7178" width="13.42578125" style="180" bestFit="1" customWidth="1"/>
    <col min="7179" max="7179" width="1.7109375" style="180" customWidth="1"/>
    <col min="7180" max="7180" width="12.42578125" style="180" bestFit="1" customWidth="1"/>
    <col min="7181" max="7181" width="1.7109375" style="180" customWidth="1"/>
    <col min="7182" max="7182" width="12.42578125" style="180" bestFit="1" customWidth="1"/>
    <col min="7183" max="7183" width="1.7109375" style="180" customWidth="1"/>
    <col min="7184" max="7184" width="12.42578125" style="180" bestFit="1" customWidth="1"/>
    <col min="7185" max="7185" width="1.7109375" style="180" customWidth="1"/>
    <col min="7186" max="7186" width="12.42578125" style="180" bestFit="1" customWidth="1"/>
    <col min="7187" max="7187" width="1.7109375" style="180" customWidth="1"/>
    <col min="7188" max="7424" width="9.140625" style="180"/>
    <col min="7425" max="7425" width="35.7109375" style="180" customWidth="1"/>
    <col min="7426" max="7426" width="12.7109375" style="180" customWidth="1"/>
    <col min="7427" max="7427" width="1.7109375" style="180" customWidth="1"/>
    <col min="7428" max="7428" width="12.7109375" style="180" customWidth="1"/>
    <col min="7429" max="7429" width="1.7109375" style="180" customWidth="1"/>
    <col min="7430" max="7430" width="12.42578125" style="180" bestFit="1" customWidth="1"/>
    <col min="7431" max="7431" width="1.7109375" style="180" customWidth="1"/>
    <col min="7432" max="7432" width="13.42578125" style="180" bestFit="1" customWidth="1"/>
    <col min="7433" max="7433" width="1.7109375" style="180" customWidth="1"/>
    <col min="7434" max="7434" width="13.42578125" style="180" bestFit="1" customWidth="1"/>
    <col min="7435" max="7435" width="1.7109375" style="180" customWidth="1"/>
    <col min="7436" max="7436" width="12.42578125" style="180" bestFit="1" customWidth="1"/>
    <col min="7437" max="7437" width="1.7109375" style="180" customWidth="1"/>
    <col min="7438" max="7438" width="12.42578125" style="180" bestFit="1" customWidth="1"/>
    <col min="7439" max="7439" width="1.7109375" style="180" customWidth="1"/>
    <col min="7440" max="7440" width="12.42578125" style="180" bestFit="1" customWidth="1"/>
    <col min="7441" max="7441" width="1.7109375" style="180" customWidth="1"/>
    <col min="7442" max="7442" width="12.42578125" style="180" bestFit="1" customWidth="1"/>
    <col min="7443" max="7443" width="1.7109375" style="180" customWidth="1"/>
    <col min="7444" max="7680" width="9.140625" style="180"/>
    <col min="7681" max="7681" width="35.7109375" style="180" customWidth="1"/>
    <col min="7682" max="7682" width="12.7109375" style="180" customWidth="1"/>
    <col min="7683" max="7683" width="1.7109375" style="180" customWidth="1"/>
    <col min="7684" max="7684" width="12.7109375" style="180" customWidth="1"/>
    <col min="7685" max="7685" width="1.7109375" style="180" customWidth="1"/>
    <col min="7686" max="7686" width="12.42578125" style="180" bestFit="1" customWidth="1"/>
    <col min="7687" max="7687" width="1.7109375" style="180" customWidth="1"/>
    <col min="7688" max="7688" width="13.42578125" style="180" bestFit="1" customWidth="1"/>
    <col min="7689" max="7689" width="1.7109375" style="180" customWidth="1"/>
    <col min="7690" max="7690" width="13.42578125" style="180" bestFit="1" customWidth="1"/>
    <col min="7691" max="7691" width="1.7109375" style="180" customWidth="1"/>
    <col min="7692" max="7692" width="12.42578125" style="180" bestFit="1" customWidth="1"/>
    <col min="7693" max="7693" width="1.7109375" style="180" customWidth="1"/>
    <col min="7694" max="7694" width="12.42578125" style="180" bestFit="1" customWidth="1"/>
    <col min="7695" max="7695" width="1.7109375" style="180" customWidth="1"/>
    <col min="7696" max="7696" width="12.42578125" style="180" bestFit="1" customWidth="1"/>
    <col min="7697" max="7697" width="1.7109375" style="180" customWidth="1"/>
    <col min="7698" max="7698" width="12.42578125" style="180" bestFit="1" customWidth="1"/>
    <col min="7699" max="7699" width="1.7109375" style="180" customWidth="1"/>
    <col min="7700" max="7936" width="9.140625" style="180"/>
    <col min="7937" max="7937" width="35.7109375" style="180" customWidth="1"/>
    <col min="7938" max="7938" width="12.7109375" style="180" customWidth="1"/>
    <col min="7939" max="7939" width="1.7109375" style="180" customWidth="1"/>
    <col min="7940" max="7940" width="12.7109375" style="180" customWidth="1"/>
    <col min="7941" max="7941" width="1.7109375" style="180" customWidth="1"/>
    <col min="7942" max="7942" width="12.42578125" style="180" bestFit="1" customWidth="1"/>
    <col min="7943" max="7943" width="1.7109375" style="180" customWidth="1"/>
    <col min="7944" max="7944" width="13.42578125" style="180" bestFit="1" customWidth="1"/>
    <col min="7945" max="7945" width="1.7109375" style="180" customWidth="1"/>
    <col min="7946" max="7946" width="13.42578125" style="180" bestFit="1" customWidth="1"/>
    <col min="7947" max="7947" width="1.7109375" style="180" customWidth="1"/>
    <col min="7948" max="7948" width="12.42578125" style="180" bestFit="1" customWidth="1"/>
    <col min="7949" max="7949" width="1.7109375" style="180" customWidth="1"/>
    <col min="7950" max="7950" width="12.42578125" style="180" bestFit="1" customWidth="1"/>
    <col min="7951" max="7951" width="1.7109375" style="180" customWidth="1"/>
    <col min="7952" max="7952" width="12.42578125" style="180" bestFit="1" customWidth="1"/>
    <col min="7953" max="7953" width="1.7109375" style="180" customWidth="1"/>
    <col min="7954" max="7954" width="12.42578125" style="180" bestFit="1" customWidth="1"/>
    <col min="7955" max="7955" width="1.7109375" style="180" customWidth="1"/>
    <col min="7956" max="8192" width="9.140625" style="180"/>
    <col min="8193" max="8193" width="35.7109375" style="180" customWidth="1"/>
    <col min="8194" max="8194" width="12.7109375" style="180" customWidth="1"/>
    <col min="8195" max="8195" width="1.7109375" style="180" customWidth="1"/>
    <col min="8196" max="8196" width="12.7109375" style="180" customWidth="1"/>
    <col min="8197" max="8197" width="1.7109375" style="180" customWidth="1"/>
    <col min="8198" max="8198" width="12.42578125" style="180" bestFit="1" customWidth="1"/>
    <col min="8199" max="8199" width="1.7109375" style="180" customWidth="1"/>
    <col min="8200" max="8200" width="13.42578125" style="180" bestFit="1" customWidth="1"/>
    <col min="8201" max="8201" width="1.7109375" style="180" customWidth="1"/>
    <col min="8202" max="8202" width="13.42578125" style="180" bestFit="1" customWidth="1"/>
    <col min="8203" max="8203" width="1.7109375" style="180" customWidth="1"/>
    <col min="8204" max="8204" width="12.42578125" style="180" bestFit="1" customWidth="1"/>
    <col min="8205" max="8205" width="1.7109375" style="180" customWidth="1"/>
    <col min="8206" max="8206" width="12.42578125" style="180" bestFit="1" customWidth="1"/>
    <col min="8207" max="8207" width="1.7109375" style="180" customWidth="1"/>
    <col min="8208" max="8208" width="12.42578125" style="180" bestFit="1" customWidth="1"/>
    <col min="8209" max="8209" width="1.7109375" style="180" customWidth="1"/>
    <col min="8210" max="8210" width="12.42578125" style="180" bestFit="1" customWidth="1"/>
    <col min="8211" max="8211" width="1.7109375" style="180" customWidth="1"/>
    <col min="8212" max="8448" width="9.140625" style="180"/>
    <col min="8449" max="8449" width="35.7109375" style="180" customWidth="1"/>
    <col min="8450" max="8450" width="12.7109375" style="180" customWidth="1"/>
    <col min="8451" max="8451" width="1.7109375" style="180" customWidth="1"/>
    <col min="8452" max="8452" width="12.7109375" style="180" customWidth="1"/>
    <col min="8453" max="8453" width="1.7109375" style="180" customWidth="1"/>
    <col min="8454" max="8454" width="12.42578125" style="180" bestFit="1" customWidth="1"/>
    <col min="8455" max="8455" width="1.7109375" style="180" customWidth="1"/>
    <col min="8456" max="8456" width="13.42578125" style="180" bestFit="1" customWidth="1"/>
    <col min="8457" max="8457" width="1.7109375" style="180" customWidth="1"/>
    <col min="8458" max="8458" width="13.42578125" style="180" bestFit="1" customWidth="1"/>
    <col min="8459" max="8459" width="1.7109375" style="180" customWidth="1"/>
    <col min="8460" max="8460" width="12.42578125" style="180" bestFit="1" customWidth="1"/>
    <col min="8461" max="8461" width="1.7109375" style="180" customWidth="1"/>
    <col min="8462" max="8462" width="12.42578125" style="180" bestFit="1" customWidth="1"/>
    <col min="8463" max="8463" width="1.7109375" style="180" customWidth="1"/>
    <col min="8464" max="8464" width="12.42578125" style="180" bestFit="1" customWidth="1"/>
    <col min="8465" max="8465" width="1.7109375" style="180" customWidth="1"/>
    <col min="8466" max="8466" width="12.42578125" style="180" bestFit="1" customWidth="1"/>
    <col min="8467" max="8467" width="1.7109375" style="180" customWidth="1"/>
    <col min="8468" max="8704" width="9.140625" style="180"/>
    <col min="8705" max="8705" width="35.7109375" style="180" customWidth="1"/>
    <col min="8706" max="8706" width="12.7109375" style="180" customWidth="1"/>
    <col min="8707" max="8707" width="1.7109375" style="180" customWidth="1"/>
    <col min="8708" max="8708" width="12.7109375" style="180" customWidth="1"/>
    <col min="8709" max="8709" width="1.7109375" style="180" customWidth="1"/>
    <col min="8710" max="8710" width="12.42578125" style="180" bestFit="1" customWidth="1"/>
    <col min="8711" max="8711" width="1.7109375" style="180" customWidth="1"/>
    <col min="8712" max="8712" width="13.42578125" style="180" bestFit="1" customWidth="1"/>
    <col min="8713" max="8713" width="1.7109375" style="180" customWidth="1"/>
    <col min="8714" max="8714" width="13.42578125" style="180" bestFit="1" customWidth="1"/>
    <col min="8715" max="8715" width="1.7109375" style="180" customWidth="1"/>
    <col min="8716" max="8716" width="12.42578125" style="180" bestFit="1" customWidth="1"/>
    <col min="8717" max="8717" width="1.7109375" style="180" customWidth="1"/>
    <col min="8718" max="8718" width="12.42578125" style="180" bestFit="1" customWidth="1"/>
    <col min="8719" max="8719" width="1.7109375" style="180" customWidth="1"/>
    <col min="8720" max="8720" width="12.42578125" style="180" bestFit="1" customWidth="1"/>
    <col min="8721" max="8721" width="1.7109375" style="180" customWidth="1"/>
    <col min="8722" max="8722" width="12.42578125" style="180" bestFit="1" customWidth="1"/>
    <col min="8723" max="8723" width="1.7109375" style="180" customWidth="1"/>
    <col min="8724" max="8960" width="9.140625" style="180"/>
    <col min="8961" max="8961" width="35.7109375" style="180" customWidth="1"/>
    <col min="8962" max="8962" width="12.7109375" style="180" customWidth="1"/>
    <col min="8963" max="8963" width="1.7109375" style="180" customWidth="1"/>
    <col min="8964" max="8964" width="12.7109375" style="180" customWidth="1"/>
    <col min="8965" max="8965" width="1.7109375" style="180" customWidth="1"/>
    <col min="8966" max="8966" width="12.42578125" style="180" bestFit="1" customWidth="1"/>
    <col min="8967" max="8967" width="1.7109375" style="180" customWidth="1"/>
    <col min="8968" max="8968" width="13.42578125" style="180" bestFit="1" customWidth="1"/>
    <col min="8969" max="8969" width="1.7109375" style="180" customWidth="1"/>
    <col min="8970" max="8970" width="13.42578125" style="180" bestFit="1" customWidth="1"/>
    <col min="8971" max="8971" width="1.7109375" style="180" customWidth="1"/>
    <col min="8972" max="8972" width="12.42578125" style="180" bestFit="1" customWidth="1"/>
    <col min="8973" max="8973" width="1.7109375" style="180" customWidth="1"/>
    <col min="8974" max="8974" width="12.42578125" style="180" bestFit="1" customWidth="1"/>
    <col min="8975" max="8975" width="1.7109375" style="180" customWidth="1"/>
    <col min="8976" max="8976" width="12.42578125" style="180" bestFit="1" customWidth="1"/>
    <col min="8977" max="8977" width="1.7109375" style="180" customWidth="1"/>
    <col min="8978" max="8978" width="12.42578125" style="180" bestFit="1" customWidth="1"/>
    <col min="8979" max="8979" width="1.7109375" style="180" customWidth="1"/>
    <col min="8980" max="9216" width="9.140625" style="180"/>
    <col min="9217" max="9217" width="35.7109375" style="180" customWidth="1"/>
    <col min="9218" max="9218" width="12.7109375" style="180" customWidth="1"/>
    <col min="9219" max="9219" width="1.7109375" style="180" customWidth="1"/>
    <col min="9220" max="9220" width="12.7109375" style="180" customWidth="1"/>
    <col min="9221" max="9221" width="1.7109375" style="180" customWidth="1"/>
    <col min="9222" max="9222" width="12.42578125" style="180" bestFit="1" customWidth="1"/>
    <col min="9223" max="9223" width="1.7109375" style="180" customWidth="1"/>
    <col min="9224" max="9224" width="13.42578125" style="180" bestFit="1" customWidth="1"/>
    <col min="9225" max="9225" width="1.7109375" style="180" customWidth="1"/>
    <col min="9226" max="9226" width="13.42578125" style="180" bestFit="1" customWidth="1"/>
    <col min="9227" max="9227" width="1.7109375" style="180" customWidth="1"/>
    <col min="9228" max="9228" width="12.42578125" style="180" bestFit="1" customWidth="1"/>
    <col min="9229" max="9229" width="1.7109375" style="180" customWidth="1"/>
    <col min="9230" max="9230" width="12.42578125" style="180" bestFit="1" customWidth="1"/>
    <col min="9231" max="9231" width="1.7109375" style="180" customWidth="1"/>
    <col min="9232" max="9232" width="12.42578125" style="180" bestFit="1" customWidth="1"/>
    <col min="9233" max="9233" width="1.7109375" style="180" customWidth="1"/>
    <col min="9234" max="9234" width="12.42578125" style="180" bestFit="1" customWidth="1"/>
    <col min="9235" max="9235" width="1.7109375" style="180" customWidth="1"/>
    <col min="9236" max="9472" width="9.140625" style="180"/>
    <col min="9473" max="9473" width="35.7109375" style="180" customWidth="1"/>
    <col min="9474" max="9474" width="12.7109375" style="180" customWidth="1"/>
    <col min="9475" max="9475" width="1.7109375" style="180" customWidth="1"/>
    <col min="9476" max="9476" width="12.7109375" style="180" customWidth="1"/>
    <col min="9477" max="9477" width="1.7109375" style="180" customWidth="1"/>
    <col min="9478" max="9478" width="12.42578125" style="180" bestFit="1" customWidth="1"/>
    <col min="9479" max="9479" width="1.7109375" style="180" customWidth="1"/>
    <col min="9480" max="9480" width="13.42578125" style="180" bestFit="1" customWidth="1"/>
    <col min="9481" max="9481" width="1.7109375" style="180" customWidth="1"/>
    <col min="9482" max="9482" width="13.42578125" style="180" bestFit="1" customWidth="1"/>
    <col min="9483" max="9483" width="1.7109375" style="180" customWidth="1"/>
    <col min="9484" max="9484" width="12.42578125" style="180" bestFit="1" customWidth="1"/>
    <col min="9485" max="9485" width="1.7109375" style="180" customWidth="1"/>
    <col min="9486" max="9486" width="12.42578125" style="180" bestFit="1" customWidth="1"/>
    <col min="9487" max="9487" width="1.7109375" style="180" customWidth="1"/>
    <col min="9488" max="9488" width="12.42578125" style="180" bestFit="1" customWidth="1"/>
    <col min="9489" max="9489" width="1.7109375" style="180" customWidth="1"/>
    <col min="9490" max="9490" width="12.42578125" style="180" bestFit="1" customWidth="1"/>
    <col min="9491" max="9491" width="1.7109375" style="180" customWidth="1"/>
    <col min="9492" max="9728" width="9.140625" style="180"/>
    <col min="9729" max="9729" width="35.7109375" style="180" customWidth="1"/>
    <col min="9730" max="9730" width="12.7109375" style="180" customWidth="1"/>
    <col min="9731" max="9731" width="1.7109375" style="180" customWidth="1"/>
    <col min="9732" max="9732" width="12.7109375" style="180" customWidth="1"/>
    <col min="9733" max="9733" width="1.7109375" style="180" customWidth="1"/>
    <col min="9734" max="9734" width="12.42578125" style="180" bestFit="1" customWidth="1"/>
    <col min="9735" max="9735" width="1.7109375" style="180" customWidth="1"/>
    <col min="9736" max="9736" width="13.42578125" style="180" bestFit="1" customWidth="1"/>
    <col min="9737" max="9737" width="1.7109375" style="180" customWidth="1"/>
    <col min="9738" max="9738" width="13.42578125" style="180" bestFit="1" customWidth="1"/>
    <col min="9739" max="9739" width="1.7109375" style="180" customWidth="1"/>
    <col min="9740" max="9740" width="12.42578125" style="180" bestFit="1" customWidth="1"/>
    <col min="9741" max="9741" width="1.7109375" style="180" customWidth="1"/>
    <col min="9742" max="9742" width="12.42578125" style="180" bestFit="1" customWidth="1"/>
    <col min="9743" max="9743" width="1.7109375" style="180" customWidth="1"/>
    <col min="9744" max="9744" width="12.42578125" style="180" bestFit="1" customWidth="1"/>
    <col min="9745" max="9745" width="1.7109375" style="180" customWidth="1"/>
    <col min="9746" max="9746" width="12.42578125" style="180" bestFit="1" customWidth="1"/>
    <col min="9747" max="9747" width="1.7109375" style="180" customWidth="1"/>
    <col min="9748" max="9984" width="9.140625" style="180"/>
    <col min="9985" max="9985" width="35.7109375" style="180" customWidth="1"/>
    <col min="9986" max="9986" width="12.7109375" style="180" customWidth="1"/>
    <col min="9987" max="9987" width="1.7109375" style="180" customWidth="1"/>
    <col min="9988" max="9988" width="12.7109375" style="180" customWidth="1"/>
    <col min="9989" max="9989" width="1.7109375" style="180" customWidth="1"/>
    <col min="9990" max="9990" width="12.42578125" style="180" bestFit="1" customWidth="1"/>
    <col min="9991" max="9991" width="1.7109375" style="180" customWidth="1"/>
    <col min="9992" max="9992" width="13.42578125" style="180" bestFit="1" customWidth="1"/>
    <col min="9993" max="9993" width="1.7109375" style="180" customWidth="1"/>
    <col min="9994" max="9994" width="13.42578125" style="180" bestFit="1" customWidth="1"/>
    <col min="9995" max="9995" width="1.7109375" style="180" customWidth="1"/>
    <col min="9996" max="9996" width="12.42578125" style="180" bestFit="1" customWidth="1"/>
    <col min="9997" max="9997" width="1.7109375" style="180" customWidth="1"/>
    <col min="9998" max="9998" width="12.42578125" style="180" bestFit="1" customWidth="1"/>
    <col min="9999" max="9999" width="1.7109375" style="180" customWidth="1"/>
    <col min="10000" max="10000" width="12.42578125" style="180" bestFit="1" customWidth="1"/>
    <col min="10001" max="10001" width="1.7109375" style="180" customWidth="1"/>
    <col min="10002" max="10002" width="12.42578125" style="180" bestFit="1" customWidth="1"/>
    <col min="10003" max="10003" width="1.7109375" style="180" customWidth="1"/>
    <col min="10004" max="10240" width="9.140625" style="180"/>
    <col min="10241" max="10241" width="35.7109375" style="180" customWidth="1"/>
    <col min="10242" max="10242" width="12.7109375" style="180" customWidth="1"/>
    <col min="10243" max="10243" width="1.7109375" style="180" customWidth="1"/>
    <col min="10244" max="10244" width="12.7109375" style="180" customWidth="1"/>
    <col min="10245" max="10245" width="1.7109375" style="180" customWidth="1"/>
    <col min="10246" max="10246" width="12.42578125" style="180" bestFit="1" customWidth="1"/>
    <col min="10247" max="10247" width="1.7109375" style="180" customWidth="1"/>
    <col min="10248" max="10248" width="13.42578125" style="180" bestFit="1" customWidth="1"/>
    <col min="10249" max="10249" width="1.7109375" style="180" customWidth="1"/>
    <col min="10250" max="10250" width="13.42578125" style="180" bestFit="1" customWidth="1"/>
    <col min="10251" max="10251" width="1.7109375" style="180" customWidth="1"/>
    <col min="10252" max="10252" width="12.42578125" style="180" bestFit="1" customWidth="1"/>
    <col min="10253" max="10253" width="1.7109375" style="180" customWidth="1"/>
    <col min="10254" max="10254" width="12.42578125" style="180" bestFit="1" customWidth="1"/>
    <col min="10255" max="10255" width="1.7109375" style="180" customWidth="1"/>
    <col min="10256" max="10256" width="12.42578125" style="180" bestFit="1" customWidth="1"/>
    <col min="10257" max="10257" width="1.7109375" style="180" customWidth="1"/>
    <col min="10258" max="10258" width="12.42578125" style="180" bestFit="1" customWidth="1"/>
    <col min="10259" max="10259" width="1.7109375" style="180" customWidth="1"/>
    <col min="10260" max="10496" width="9.140625" style="180"/>
    <col min="10497" max="10497" width="35.7109375" style="180" customWidth="1"/>
    <col min="10498" max="10498" width="12.7109375" style="180" customWidth="1"/>
    <col min="10499" max="10499" width="1.7109375" style="180" customWidth="1"/>
    <col min="10500" max="10500" width="12.7109375" style="180" customWidth="1"/>
    <col min="10501" max="10501" width="1.7109375" style="180" customWidth="1"/>
    <col min="10502" max="10502" width="12.42578125" style="180" bestFit="1" customWidth="1"/>
    <col min="10503" max="10503" width="1.7109375" style="180" customWidth="1"/>
    <col min="10504" max="10504" width="13.42578125" style="180" bestFit="1" customWidth="1"/>
    <col min="10505" max="10505" width="1.7109375" style="180" customWidth="1"/>
    <col min="10506" max="10506" width="13.42578125" style="180" bestFit="1" customWidth="1"/>
    <col min="10507" max="10507" width="1.7109375" style="180" customWidth="1"/>
    <col min="10508" max="10508" width="12.42578125" style="180" bestFit="1" customWidth="1"/>
    <col min="10509" max="10509" width="1.7109375" style="180" customWidth="1"/>
    <col min="10510" max="10510" width="12.42578125" style="180" bestFit="1" customWidth="1"/>
    <col min="10511" max="10511" width="1.7109375" style="180" customWidth="1"/>
    <col min="10512" max="10512" width="12.42578125" style="180" bestFit="1" customWidth="1"/>
    <col min="10513" max="10513" width="1.7109375" style="180" customWidth="1"/>
    <col min="10514" max="10514" width="12.42578125" style="180" bestFit="1" customWidth="1"/>
    <col min="10515" max="10515" width="1.7109375" style="180" customWidth="1"/>
    <col min="10516" max="10752" width="9.140625" style="180"/>
    <col min="10753" max="10753" width="35.7109375" style="180" customWidth="1"/>
    <col min="10754" max="10754" width="12.7109375" style="180" customWidth="1"/>
    <col min="10755" max="10755" width="1.7109375" style="180" customWidth="1"/>
    <col min="10756" max="10756" width="12.7109375" style="180" customWidth="1"/>
    <col min="10757" max="10757" width="1.7109375" style="180" customWidth="1"/>
    <col min="10758" max="10758" width="12.42578125" style="180" bestFit="1" customWidth="1"/>
    <col min="10759" max="10759" width="1.7109375" style="180" customWidth="1"/>
    <col min="10760" max="10760" width="13.42578125" style="180" bestFit="1" customWidth="1"/>
    <col min="10761" max="10761" width="1.7109375" style="180" customWidth="1"/>
    <col min="10762" max="10762" width="13.42578125" style="180" bestFit="1" customWidth="1"/>
    <col min="10763" max="10763" width="1.7109375" style="180" customWidth="1"/>
    <col min="10764" max="10764" width="12.42578125" style="180" bestFit="1" customWidth="1"/>
    <col min="10765" max="10765" width="1.7109375" style="180" customWidth="1"/>
    <col min="10766" max="10766" width="12.42578125" style="180" bestFit="1" customWidth="1"/>
    <col min="10767" max="10767" width="1.7109375" style="180" customWidth="1"/>
    <col min="10768" max="10768" width="12.42578125" style="180" bestFit="1" customWidth="1"/>
    <col min="10769" max="10769" width="1.7109375" style="180" customWidth="1"/>
    <col min="10770" max="10770" width="12.42578125" style="180" bestFit="1" customWidth="1"/>
    <col min="10771" max="10771" width="1.7109375" style="180" customWidth="1"/>
    <col min="10772" max="11008" width="9.140625" style="180"/>
    <col min="11009" max="11009" width="35.7109375" style="180" customWidth="1"/>
    <col min="11010" max="11010" width="12.7109375" style="180" customWidth="1"/>
    <col min="11011" max="11011" width="1.7109375" style="180" customWidth="1"/>
    <col min="11012" max="11012" width="12.7109375" style="180" customWidth="1"/>
    <col min="11013" max="11013" width="1.7109375" style="180" customWidth="1"/>
    <col min="11014" max="11014" width="12.42578125" style="180" bestFit="1" customWidth="1"/>
    <col min="11015" max="11015" width="1.7109375" style="180" customWidth="1"/>
    <col min="11016" max="11016" width="13.42578125" style="180" bestFit="1" customWidth="1"/>
    <col min="11017" max="11017" width="1.7109375" style="180" customWidth="1"/>
    <col min="11018" max="11018" width="13.42578125" style="180" bestFit="1" customWidth="1"/>
    <col min="11019" max="11019" width="1.7109375" style="180" customWidth="1"/>
    <col min="11020" max="11020" width="12.42578125" style="180" bestFit="1" customWidth="1"/>
    <col min="11021" max="11021" width="1.7109375" style="180" customWidth="1"/>
    <col min="11022" max="11022" width="12.42578125" style="180" bestFit="1" customWidth="1"/>
    <col min="11023" max="11023" width="1.7109375" style="180" customWidth="1"/>
    <col min="11024" max="11024" width="12.42578125" style="180" bestFit="1" customWidth="1"/>
    <col min="11025" max="11025" width="1.7109375" style="180" customWidth="1"/>
    <col min="11026" max="11026" width="12.42578125" style="180" bestFit="1" customWidth="1"/>
    <col min="11027" max="11027" width="1.7109375" style="180" customWidth="1"/>
    <col min="11028" max="11264" width="9.140625" style="180"/>
    <col min="11265" max="11265" width="35.7109375" style="180" customWidth="1"/>
    <col min="11266" max="11266" width="12.7109375" style="180" customWidth="1"/>
    <col min="11267" max="11267" width="1.7109375" style="180" customWidth="1"/>
    <col min="11268" max="11268" width="12.7109375" style="180" customWidth="1"/>
    <col min="11269" max="11269" width="1.7109375" style="180" customWidth="1"/>
    <col min="11270" max="11270" width="12.42578125" style="180" bestFit="1" customWidth="1"/>
    <col min="11271" max="11271" width="1.7109375" style="180" customWidth="1"/>
    <col min="11272" max="11272" width="13.42578125" style="180" bestFit="1" customWidth="1"/>
    <col min="11273" max="11273" width="1.7109375" style="180" customWidth="1"/>
    <col min="11274" max="11274" width="13.42578125" style="180" bestFit="1" customWidth="1"/>
    <col min="11275" max="11275" width="1.7109375" style="180" customWidth="1"/>
    <col min="11276" max="11276" width="12.42578125" style="180" bestFit="1" customWidth="1"/>
    <col min="11277" max="11277" width="1.7109375" style="180" customWidth="1"/>
    <col min="11278" max="11278" width="12.42578125" style="180" bestFit="1" customWidth="1"/>
    <col min="11279" max="11279" width="1.7109375" style="180" customWidth="1"/>
    <col min="11280" max="11280" width="12.42578125" style="180" bestFit="1" customWidth="1"/>
    <col min="11281" max="11281" width="1.7109375" style="180" customWidth="1"/>
    <col min="11282" max="11282" width="12.42578125" style="180" bestFit="1" customWidth="1"/>
    <col min="11283" max="11283" width="1.7109375" style="180" customWidth="1"/>
    <col min="11284" max="11520" width="9.140625" style="180"/>
    <col min="11521" max="11521" width="35.7109375" style="180" customWidth="1"/>
    <col min="11522" max="11522" width="12.7109375" style="180" customWidth="1"/>
    <col min="11523" max="11523" width="1.7109375" style="180" customWidth="1"/>
    <col min="11524" max="11524" width="12.7109375" style="180" customWidth="1"/>
    <col min="11525" max="11525" width="1.7109375" style="180" customWidth="1"/>
    <col min="11526" max="11526" width="12.42578125" style="180" bestFit="1" customWidth="1"/>
    <col min="11527" max="11527" width="1.7109375" style="180" customWidth="1"/>
    <col min="11528" max="11528" width="13.42578125" style="180" bestFit="1" customWidth="1"/>
    <col min="11529" max="11529" width="1.7109375" style="180" customWidth="1"/>
    <col min="11530" max="11530" width="13.42578125" style="180" bestFit="1" customWidth="1"/>
    <col min="11531" max="11531" width="1.7109375" style="180" customWidth="1"/>
    <col min="11532" max="11532" width="12.42578125" style="180" bestFit="1" customWidth="1"/>
    <col min="11533" max="11533" width="1.7109375" style="180" customWidth="1"/>
    <col min="11534" max="11534" width="12.42578125" style="180" bestFit="1" customWidth="1"/>
    <col min="11535" max="11535" width="1.7109375" style="180" customWidth="1"/>
    <col min="11536" max="11536" width="12.42578125" style="180" bestFit="1" customWidth="1"/>
    <col min="11537" max="11537" width="1.7109375" style="180" customWidth="1"/>
    <col min="11538" max="11538" width="12.42578125" style="180" bestFit="1" customWidth="1"/>
    <col min="11539" max="11539" width="1.7109375" style="180" customWidth="1"/>
    <col min="11540" max="11776" width="9.140625" style="180"/>
    <col min="11777" max="11777" width="35.7109375" style="180" customWidth="1"/>
    <col min="11778" max="11778" width="12.7109375" style="180" customWidth="1"/>
    <col min="11779" max="11779" width="1.7109375" style="180" customWidth="1"/>
    <col min="11780" max="11780" width="12.7109375" style="180" customWidth="1"/>
    <col min="11781" max="11781" width="1.7109375" style="180" customWidth="1"/>
    <col min="11782" max="11782" width="12.42578125" style="180" bestFit="1" customWidth="1"/>
    <col min="11783" max="11783" width="1.7109375" style="180" customWidth="1"/>
    <col min="11784" max="11784" width="13.42578125" style="180" bestFit="1" customWidth="1"/>
    <col min="11785" max="11785" width="1.7109375" style="180" customWidth="1"/>
    <col min="11786" max="11786" width="13.42578125" style="180" bestFit="1" customWidth="1"/>
    <col min="11787" max="11787" width="1.7109375" style="180" customWidth="1"/>
    <col min="11788" max="11788" width="12.42578125" style="180" bestFit="1" customWidth="1"/>
    <col min="11789" max="11789" width="1.7109375" style="180" customWidth="1"/>
    <col min="11790" max="11790" width="12.42578125" style="180" bestFit="1" customWidth="1"/>
    <col min="11791" max="11791" width="1.7109375" style="180" customWidth="1"/>
    <col min="11792" max="11792" width="12.42578125" style="180" bestFit="1" customWidth="1"/>
    <col min="11793" max="11793" width="1.7109375" style="180" customWidth="1"/>
    <col min="11794" max="11794" width="12.42578125" style="180" bestFit="1" customWidth="1"/>
    <col min="11795" max="11795" width="1.7109375" style="180" customWidth="1"/>
    <col min="11796" max="12032" width="9.140625" style="180"/>
    <col min="12033" max="12033" width="35.7109375" style="180" customWidth="1"/>
    <col min="12034" max="12034" width="12.7109375" style="180" customWidth="1"/>
    <col min="12035" max="12035" width="1.7109375" style="180" customWidth="1"/>
    <col min="12036" max="12036" width="12.7109375" style="180" customWidth="1"/>
    <col min="12037" max="12037" width="1.7109375" style="180" customWidth="1"/>
    <col min="12038" max="12038" width="12.42578125" style="180" bestFit="1" customWidth="1"/>
    <col min="12039" max="12039" width="1.7109375" style="180" customWidth="1"/>
    <col min="12040" max="12040" width="13.42578125" style="180" bestFit="1" customWidth="1"/>
    <col min="12041" max="12041" width="1.7109375" style="180" customWidth="1"/>
    <col min="12042" max="12042" width="13.42578125" style="180" bestFit="1" customWidth="1"/>
    <col min="12043" max="12043" width="1.7109375" style="180" customWidth="1"/>
    <col min="12044" max="12044" width="12.42578125" style="180" bestFit="1" customWidth="1"/>
    <col min="12045" max="12045" width="1.7109375" style="180" customWidth="1"/>
    <col min="12046" max="12046" width="12.42578125" style="180" bestFit="1" customWidth="1"/>
    <col min="12047" max="12047" width="1.7109375" style="180" customWidth="1"/>
    <col min="12048" max="12048" width="12.42578125" style="180" bestFit="1" customWidth="1"/>
    <col min="12049" max="12049" width="1.7109375" style="180" customWidth="1"/>
    <col min="12050" max="12050" width="12.42578125" style="180" bestFit="1" customWidth="1"/>
    <col min="12051" max="12051" width="1.7109375" style="180" customWidth="1"/>
    <col min="12052" max="12288" width="9.140625" style="180"/>
    <col min="12289" max="12289" width="35.7109375" style="180" customWidth="1"/>
    <col min="12290" max="12290" width="12.7109375" style="180" customWidth="1"/>
    <col min="12291" max="12291" width="1.7109375" style="180" customWidth="1"/>
    <col min="12292" max="12292" width="12.7109375" style="180" customWidth="1"/>
    <col min="12293" max="12293" width="1.7109375" style="180" customWidth="1"/>
    <col min="12294" max="12294" width="12.42578125" style="180" bestFit="1" customWidth="1"/>
    <col min="12295" max="12295" width="1.7109375" style="180" customWidth="1"/>
    <col min="12296" max="12296" width="13.42578125" style="180" bestFit="1" customWidth="1"/>
    <col min="12297" max="12297" width="1.7109375" style="180" customWidth="1"/>
    <col min="12298" max="12298" width="13.42578125" style="180" bestFit="1" customWidth="1"/>
    <col min="12299" max="12299" width="1.7109375" style="180" customWidth="1"/>
    <col min="12300" max="12300" width="12.42578125" style="180" bestFit="1" customWidth="1"/>
    <col min="12301" max="12301" width="1.7109375" style="180" customWidth="1"/>
    <col min="12302" max="12302" width="12.42578125" style="180" bestFit="1" customWidth="1"/>
    <col min="12303" max="12303" width="1.7109375" style="180" customWidth="1"/>
    <col min="12304" max="12304" width="12.42578125" style="180" bestFit="1" customWidth="1"/>
    <col min="12305" max="12305" width="1.7109375" style="180" customWidth="1"/>
    <col min="12306" max="12306" width="12.42578125" style="180" bestFit="1" customWidth="1"/>
    <col min="12307" max="12307" width="1.7109375" style="180" customWidth="1"/>
    <col min="12308" max="12544" width="9.140625" style="180"/>
    <col min="12545" max="12545" width="35.7109375" style="180" customWidth="1"/>
    <col min="12546" max="12546" width="12.7109375" style="180" customWidth="1"/>
    <col min="12547" max="12547" width="1.7109375" style="180" customWidth="1"/>
    <col min="12548" max="12548" width="12.7109375" style="180" customWidth="1"/>
    <col min="12549" max="12549" width="1.7109375" style="180" customWidth="1"/>
    <col min="12550" max="12550" width="12.42578125" style="180" bestFit="1" customWidth="1"/>
    <col min="12551" max="12551" width="1.7109375" style="180" customWidth="1"/>
    <col min="12552" max="12552" width="13.42578125" style="180" bestFit="1" customWidth="1"/>
    <col min="12553" max="12553" width="1.7109375" style="180" customWidth="1"/>
    <col min="12554" max="12554" width="13.42578125" style="180" bestFit="1" customWidth="1"/>
    <col min="12555" max="12555" width="1.7109375" style="180" customWidth="1"/>
    <col min="12556" max="12556" width="12.42578125" style="180" bestFit="1" customWidth="1"/>
    <col min="12557" max="12557" width="1.7109375" style="180" customWidth="1"/>
    <col min="12558" max="12558" width="12.42578125" style="180" bestFit="1" customWidth="1"/>
    <col min="12559" max="12559" width="1.7109375" style="180" customWidth="1"/>
    <col min="12560" max="12560" width="12.42578125" style="180" bestFit="1" customWidth="1"/>
    <col min="12561" max="12561" width="1.7109375" style="180" customWidth="1"/>
    <col min="12562" max="12562" width="12.42578125" style="180" bestFit="1" customWidth="1"/>
    <col min="12563" max="12563" width="1.7109375" style="180" customWidth="1"/>
    <col min="12564" max="12800" width="9.140625" style="180"/>
    <col min="12801" max="12801" width="35.7109375" style="180" customWidth="1"/>
    <col min="12802" max="12802" width="12.7109375" style="180" customWidth="1"/>
    <col min="12803" max="12803" width="1.7109375" style="180" customWidth="1"/>
    <col min="12804" max="12804" width="12.7109375" style="180" customWidth="1"/>
    <col min="12805" max="12805" width="1.7109375" style="180" customWidth="1"/>
    <col min="12806" max="12806" width="12.42578125" style="180" bestFit="1" customWidth="1"/>
    <col min="12807" max="12807" width="1.7109375" style="180" customWidth="1"/>
    <col min="12808" max="12808" width="13.42578125" style="180" bestFit="1" customWidth="1"/>
    <col min="12809" max="12809" width="1.7109375" style="180" customWidth="1"/>
    <col min="12810" max="12810" width="13.42578125" style="180" bestFit="1" customWidth="1"/>
    <col min="12811" max="12811" width="1.7109375" style="180" customWidth="1"/>
    <col min="12812" max="12812" width="12.42578125" style="180" bestFit="1" customWidth="1"/>
    <col min="12813" max="12813" width="1.7109375" style="180" customWidth="1"/>
    <col min="12814" max="12814" width="12.42578125" style="180" bestFit="1" customWidth="1"/>
    <col min="12815" max="12815" width="1.7109375" style="180" customWidth="1"/>
    <col min="12816" max="12816" width="12.42578125" style="180" bestFit="1" customWidth="1"/>
    <col min="12817" max="12817" width="1.7109375" style="180" customWidth="1"/>
    <col min="12818" max="12818" width="12.42578125" style="180" bestFit="1" customWidth="1"/>
    <col min="12819" max="12819" width="1.7109375" style="180" customWidth="1"/>
    <col min="12820" max="13056" width="9.140625" style="180"/>
    <col min="13057" max="13057" width="35.7109375" style="180" customWidth="1"/>
    <col min="13058" max="13058" width="12.7109375" style="180" customWidth="1"/>
    <col min="13059" max="13059" width="1.7109375" style="180" customWidth="1"/>
    <col min="13060" max="13060" width="12.7109375" style="180" customWidth="1"/>
    <col min="13061" max="13061" width="1.7109375" style="180" customWidth="1"/>
    <col min="13062" max="13062" width="12.42578125" style="180" bestFit="1" customWidth="1"/>
    <col min="13063" max="13063" width="1.7109375" style="180" customWidth="1"/>
    <col min="13064" max="13064" width="13.42578125" style="180" bestFit="1" customWidth="1"/>
    <col min="13065" max="13065" width="1.7109375" style="180" customWidth="1"/>
    <col min="13066" max="13066" width="13.42578125" style="180" bestFit="1" customWidth="1"/>
    <col min="13067" max="13067" width="1.7109375" style="180" customWidth="1"/>
    <col min="13068" max="13068" width="12.42578125" style="180" bestFit="1" customWidth="1"/>
    <col min="13069" max="13069" width="1.7109375" style="180" customWidth="1"/>
    <col min="13070" max="13070" width="12.42578125" style="180" bestFit="1" customWidth="1"/>
    <col min="13071" max="13071" width="1.7109375" style="180" customWidth="1"/>
    <col min="13072" max="13072" width="12.42578125" style="180" bestFit="1" customWidth="1"/>
    <col min="13073" max="13073" width="1.7109375" style="180" customWidth="1"/>
    <col min="13074" max="13074" width="12.42578125" style="180" bestFit="1" customWidth="1"/>
    <col min="13075" max="13075" width="1.7109375" style="180" customWidth="1"/>
    <col min="13076" max="13312" width="9.140625" style="180"/>
    <col min="13313" max="13313" width="35.7109375" style="180" customWidth="1"/>
    <col min="13314" max="13314" width="12.7109375" style="180" customWidth="1"/>
    <col min="13315" max="13315" width="1.7109375" style="180" customWidth="1"/>
    <col min="13316" max="13316" width="12.7109375" style="180" customWidth="1"/>
    <col min="13317" max="13317" width="1.7109375" style="180" customWidth="1"/>
    <col min="13318" max="13318" width="12.42578125" style="180" bestFit="1" customWidth="1"/>
    <col min="13319" max="13319" width="1.7109375" style="180" customWidth="1"/>
    <col min="13320" max="13320" width="13.42578125" style="180" bestFit="1" customWidth="1"/>
    <col min="13321" max="13321" width="1.7109375" style="180" customWidth="1"/>
    <col min="13322" max="13322" width="13.42578125" style="180" bestFit="1" customWidth="1"/>
    <col min="13323" max="13323" width="1.7109375" style="180" customWidth="1"/>
    <col min="13324" max="13324" width="12.42578125" style="180" bestFit="1" customWidth="1"/>
    <col min="13325" max="13325" width="1.7109375" style="180" customWidth="1"/>
    <col min="13326" max="13326" width="12.42578125" style="180" bestFit="1" customWidth="1"/>
    <col min="13327" max="13327" width="1.7109375" style="180" customWidth="1"/>
    <col min="13328" max="13328" width="12.42578125" style="180" bestFit="1" customWidth="1"/>
    <col min="13329" max="13329" width="1.7109375" style="180" customWidth="1"/>
    <col min="13330" max="13330" width="12.42578125" style="180" bestFit="1" customWidth="1"/>
    <col min="13331" max="13331" width="1.7109375" style="180" customWidth="1"/>
    <col min="13332" max="13568" width="9.140625" style="180"/>
    <col min="13569" max="13569" width="35.7109375" style="180" customWidth="1"/>
    <col min="13570" max="13570" width="12.7109375" style="180" customWidth="1"/>
    <col min="13571" max="13571" width="1.7109375" style="180" customWidth="1"/>
    <col min="13572" max="13572" width="12.7109375" style="180" customWidth="1"/>
    <col min="13573" max="13573" width="1.7109375" style="180" customWidth="1"/>
    <col min="13574" max="13574" width="12.42578125" style="180" bestFit="1" customWidth="1"/>
    <col min="13575" max="13575" width="1.7109375" style="180" customWidth="1"/>
    <col min="13576" max="13576" width="13.42578125" style="180" bestFit="1" customWidth="1"/>
    <col min="13577" max="13577" width="1.7109375" style="180" customWidth="1"/>
    <col min="13578" max="13578" width="13.42578125" style="180" bestFit="1" customWidth="1"/>
    <col min="13579" max="13579" width="1.7109375" style="180" customWidth="1"/>
    <col min="13580" max="13580" width="12.42578125" style="180" bestFit="1" customWidth="1"/>
    <col min="13581" max="13581" width="1.7109375" style="180" customWidth="1"/>
    <col min="13582" max="13582" width="12.42578125" style="180" bestFit="1" customWidth="1"/>
    <col min="13583" max="13583" width="1.7109375" style="180" customWidth="1"/>
    <col min="13584" max="13584" width="12.42578125" style="180" bestFit="1" customWidth="1"/>
    <col min="13585" max="13585" width="1.7109375" style="180" customWidth="1"/>
    <col min="13586" max="13586" width="12.42578125" style="180" bestFit="1" customWidth="1"/>
    <col min="13587" max="13587" width="1.7109375" style="180" customWidth="1"/>
    <col min="13588" max="13824" width="9.140625" style="180"/>
    <col min="13825" max="13825" width="35.7109375" style="180" customWidth="1"/>
    <col min="13826" max="13826" width="12.7109375" style="180" customWidth="1"/>
    <col min="13827" max="13827" width="1.7109375" style="180" customWidth="1"/>
    <col min="13828" max="13828" width="12.7109375" style="180" customWidth="1"/>
    <col min="13829" max="13829" width="1.7109375" style="180" customWidth="1"/>
    <col min="13830" max="13830" width="12.42578125" style="180" bestFit="1" customWidth="1"/>
    <col min="13831" max="13831" width="1.7109375" style="180" customWidth="1"/>
    <col min="13832" max="13832" width="13.42578125" style="180" bestFit="1" customWidth="1"/>
    <col min="13833" max="13833" width="1.7109375" style="180" customWidth="1"/>
    <col min="13834" max="13834" width="13.42578125" style="180" bestFit="1" customWidth="1"/>
    <col min="13835" max="13835" width="1.7109375" style="180" customWidth="1"/>
    <col min="13836" max="13836" width="12.42578125" style="180" bestFit="1" customWidth="1"/>
    <col min="13837" max="13837" width="1.7109375" style="180" customWidth="1"/>
    <col min="13838" max="13838" width="12.42578125" style="180" bestFit="1" customWidth="1"/>
    <col min="13839" max="13839" width="1.7109375" style="180" customWidth="1"/>
    <col min="13840" max="13840" width="12.42578125" style="180" bestFit="1" customWidth="1"/>
    <col min="13841" max="13841" width="1.7109375" style="180" customWidth="1"/>
    <col min="13842" max="13842" width="12.42578125" style="180" bestFit="1" customWidth="1"/>
    <col min="13843" max="13843" width="1.7109375" style="180" customWidth="1"/>
    <col min="13844" max="14080" width="9.140625" style="180"/>
    <col min="14081" max="14081" width="35.7109375" style="180" customWidth="1"/>
    <col min="14082" max="14082" width="12.7109375" style="180" customWidth="1"/>
    <col min="14083" max="14083" width="1.7109375" style="180" customWidth="1"/>
    <col min="14084" max="14084" width="12.7109375" style="180" customWidth="1"/>
    <col min="14085" max="14085" width="1.7109375" style="180" customWidth="1"/>
    <col min="14086" max="14086" width="12.42578125" style="180" bestFit="1" customWidth="1"/>
    <col min="14087" max="14087" width="1.7109375" style="180" customWidth="1"/>
    <col min="14088" max="14088" width="13.42578125" style="180" bestFit="1" customWidth="1"/>
    <col min="14089" max="14089" width="1.7109375" style="180" customWidth="1"/>
    <col min="14090" max="14090" width="13.42578125" style="180" bestFit="1" customWidth="1"/>
    <col min="14091" max="14091" width="1.7109375" style="180" customWidth="1"/>
    <col min="14092" max="14092" width="12.42578125" style="180" bestFit="1" customWidth="1"/>
    <col min="14093" max="14093" width="1.7109375" style="180" customWidth="1"/>
    <col min="14094" max="14094" width="12.42578125" style="180" bestFit="1" customWidth="1"/>
    <col min="14095" max="14095" width="1.7109375" style="180" customWidth="1"/>
    <col min="14096" max="14096" width="12.42578125" style="180" bestFit="1" customWidth="1"/>
    <col min="14097" max="14097" width="1.7109375" style="180" customWidth="1"/>
    <col min="14098" max="14098" width="12.42578125" style="180" bestFit="1" customWidth="1"/>
    <col min="14099" max="14099" width="1.7109375" style="180" customWidth="1"/>
    <col min="14100" max="14336" width="9.140625" style="180"/>
    <col min="14337" max="14337" width="35.7109375" style="180" customWidth="1"/>
    <col min="14338" max="14338" width="12.7109375" style="180" customWidth="1"/>
    <col min="14339" max="14339" width="1.7109375" style="180" customWidth="1"/>
    <col min="14340" max="14340" width="12.7109375" style="180" customWidth="1"/>
    <col min="14341" max="14341" width="1.7109375" style="180" customWidth="1"/>
    <col min="14342" max="14342" width="12.42578125" style="180" bestFit="1" customWidth="1"/>
    <col min="14343" max="14343" width="1.7109375" style="180" customWidth="1"/>
    <col min="14344" max="14344" width="13.42578125" style="180" bestFit="1" customWidth="1"/>
    <col min="14345" max="14345" width="1.7109375" style="180" customWidth="1"/>
    <col min="14346" max="14346" width="13.42578125" style="180" bestFit="1" customWidth="1"/>
    <col min="14347" max="14347" width="1.7109375" style="180" customWidth="1"/>
    <col min="14348" max="14348" width="12.42578125" style="180" bestFit="1" customWidth="1"/>
    <col min="14349" max="14349" width="1.7109375" style="180" customWidth="1"/>
    <col min="14350" max="14350" width="12.42578125" style="180" bestFit="1" customWidth="1"/>
    <col min="14351" max="14351" width="1.7109375" style="180" customWidth="1"/>
    <col min="14352" max="14352" width="12.42578125" style="180" bestFit="1" customWidth="1"/>
    <col min="14353" max="14353" width="1.7109375" style="180" customWidth="1"/>
    <col min="14354" max="14354" width="12.42578125" style="180" bestFit="1" customWidth="1"/>
    <col min="14355" max="14355" width="1.7109375" style="180" customWidth="1"/>
    <col min="14356" max="14592" width="9.140625" style="180"/>
    <col min="14593" max="14593" width="35.7109375" style="180" customWidth="1"/>
    <col min="14594" max="14594" width="12.7109375" style="180" customWidth="1"/>
    <col min="14595" max="14595" width="1.7109375" style="180" customWidth="1"/>
    <col min="14596" max="14596" width="12.7109375" style="180" customWidth="1"/>
    <col min="14597" max="14597" width="1.7109375" style="180" customWidth="1"/>
    <col min="14598" max="14598" width="12.42578125" style="180" bestFit="1" customWidth="1"/>
    <col min="14599" max="14599" width="1.7109375" style="180" customWidth="1"/>
    <col min="14600" max="14600" width="13.42578125" style="180" bestFit="1" customWidth="1"/>
    <col min="14601" max="14601" width="1.7109375" style="180" customWidth="1"/>
    <col min="14602" max="14602" width="13.42578125" style="180" bestFit="1" customWidth="1"/>
    <col min="14603" max="14603" width="1.7109375" style="180" customWidth="1"/>
    <col min="14604" max="14604" width="12.42578125" style="180" bestFit="1" customWidth="1"/>
    <col min="14605" max="14605" width="1.7109375" style="180" customWidth="1"/>
    <col min="14606" max="14606" width="12.42578125" style="180" bestFit="1" customWidth="1"/>
    <col min="14607" max="14607" width="1.7109375" style="180" customWidth="1"/>
    <col min="14608" max="14608" width="12.42578125" style="180" bestFit="1" customWidth="1"/>
    <col min="14609" max="14609" width="1.7109375" style="180" customWidth="1"/>
    <col min="14610" max="14610" width="12.42578125" style="180" bestFit="1" customWidth="1"/>
    <col min="14611" max="14611" width="1.7109375" style="180" customWidth="1"/>
    <col min="14612" max="14848" width="9.140625" style="180"/>
    <col min="14849" max="14849" width="35.7109375" style="180" customWidth="1"/>
    <col min="14850" max="14850" width="12.7109375" style="180" customWidth="1"/>
    <col min="14851" max="14851" width="1.7109375" style="180" customWidth="1"/>
    <col min="14852" max="14852" width="12.7109375" style="180" customWidth="1"/>
    <col min="14853" max="14853" width="1.7109375" style="180" customWidth="1"/>
    <col min="14854" max="14854" width="12.42578125" style="180" bestFit="1" customWidth="1"/>
    <col min="14855" max="14855" width="1.7109375" style="180" customWidth="1"/>
    <col min="14856" max="14856" width="13.42578125" style="180" bestFit="1" customWidth="1"/>
    <col min="14857" max="14857" width="1.7109375" style="180" customWidth="1"/>
    <col min="14858" max="14858" width="13.42578125" style="180" bestFit="1" customWidth="1"/>
    <col min="14859" max="14859" width="1.7109375" style="180" customWidth="1"/>
    <col min="14860" max="14860" width="12.42578125" style="180" bestFit="1" customWidth="1"/>
    <col min="14861" max="14861" width="1.7109375" style="180" customWidth="1"/>
    <col min="14862" max="14862" width="12.42578125" style="180" bestFit="1" customWidth="1"/>
    <col min="14863" max="14863" width="1.7109375" style="180" customWidth="1"/>
    <col min="14864" max="14864" width="12.42578125" style="180" bestFit="1" customWidth="1"/>
    <col min="14865" max="14865" width="1.7109375" style="180" customWidth="1"/>
    <col min="14866" max="14866" width="12.42578125" style="180" bestFit="1" customWidth="1"/>
    <col min="14867" max="14867" width="1.7109375" style="180" customWidth="1"/>
    <col min="14868" max="15104" width="9.140625" style="180"/>
    <col min="15105" max="15105" width="35.7109375" style="180" customWidth="1"/>
    <col min="15106" max="15106" width="12.7109375" style="180" customWidth="1"/>
    <col min="15107" max="15107" width="1.7109375" style="180" customWidth="1"/>
    <col min="15108" max="15108" width="12.7109375" style="180" customWidth="1"/>
    <col min="15109" max="15109" width="1.7109375" style="180" customWidth="1"/>
    <col min="15110" max="15110" width="12.42578125" style="180" bestFit="1" customWidth="1"/>
    <col min="15111" max="15111" width="1.7109375" style="180" customWidth="1"/>
    <col min="15112" max="15112" width="13.42578125" style="180" bestFit="1" customWidth="1"/>
    <col min="15113" max="15113" width="1.7109375" style="180" customWidth="1"/>
    <col min="15114" max="15114" width="13.42578125" style="180" bestFit="1" customWidth="1"/>
    <col min="15115" max="15115" width="1.7109375" style="180" customWidth="1"/>
    <col min="15116" max="15116" width="12.42578125" style="180" bestFit="1" customWidth="1"/>
    <col min="15117" max="15117" width="1.7109375" style="180" customWidth="1"/>
    <col min="15118" max="15118" width="12.42578125" style="180" bestFit="1" customWidth="1"/>
    <col min="15119" max="15119" width="1.7109375" style="180" customWidth="1"/>
    <col min="15120" max="15120" width="12.42578125" style="180" bestFit="1" customWidth="1"/>
    <col min="15121" max="15121" width="1.7109375" style="180" customWidth="1"/>
    <col min="15122" max="15122" width="12.42578125" style="180" bestFit="1" customWidth="1"/>
    <col min="15123" max="15123" width="1.7109375" style="180" customWidth="1"/>
    <col min="15124" max="15360" width="9.140625" style="180"/>
    <col min="15361" max="15361" width="35.7109375" style="180" customWidth="1"/>
    <col min="15362" max="15362" width="12.7109375" style="180" customWidth="1"/>
    <col min="15363" max="15363" width="1.7109375" style="180" customWidth="1"/>
    <col min="15364" max="15364" width="12.7109375" style="180" customWidth="1"/>
    <col min="15365" max="15365" width="1.7109375" style="180" customWidth="1"/>
    <col min="15366" max="15366" width="12.42578125" style="180" bestFit="1" customWidth="1"/>
    <col min="15367" max="15367" width="1.7109375" style="180" customWidth="1"/>
    <col min="15368" max="15368" width="13.42578125" style="180" bestFit="1" customWidth="1"/>
    <col min="15369" max="15369" width="1.7109375" style="180" customWidth="1"/>
    <col min="15370" max="15370" width="13.42578125" style="180" bestFit="1" customWidth="1"/>
    <col min="15371" max="15371" width="1.7109375" style="180" customWidth="1"/>
    <col min="15372" max="15372" width="12.42578125" style="180" bestFit="1" customWidth="1"/>
    <col min="15373" max="15373" width="1.7109375" style="180" customWidth="1"/>
    <col min="15374" max="15374" width="12.42578125" style="180" bestFit="1" customWidth="1"/>
    <col min="15375" max="15375" width="1.7109375" style="180" customWidth="1"/>
    <col min="15376" max="15376" width="12.42578125" style="180" bestFit="1" customWidth="1"/>
    <col min="15377" max="15377" width="1.7109375" style="180" customWidth="1"/>
    <col min="15378" max="15378" width="12.42578125" style="180" bestFit="1" customWidth="1"/>
    <col min="15379" max="15379" width="1.7109375" style="180" customWidth="1"/>
    <col min="15380" max="15616" width="9.140625" style="180"/>
    <col min="15617" max="15617" width="35.7109375" style="180" customWidth="1"/>
    <col min="15618" max="15618" width="12.7109375" style="180" customWidth="1"/>
    <col min="15619" max="15619" width="1.7109375" style="180" customWidth="1"/>
    <col min="15620" max="15620" width="12.7109375" style="180" customWidth="1"/>
    <col min="15621" max="15621" width="1.7109375" style="180" customWidth="1"/>
    <col min="15622" max="15622" width="12.42578125" style="180" bestFit="1" customWidth="1"/>
    <col min="15623" max="15623" width="1.7109375" style="180" customWidth="1"/>
    <col min="15624" max="15624" width="13.42578125" style="180" bestFit="1" customWidth="1"/>
    <col min="15625" max="15625" width="1.7109375" style="180" customWidth="1"/>
    <col min="15626" max="15626" width="13.42578125" style="180" bestFit="1" customWidth="1"/>
    <col min="15627" max="15627" width="1.7109375" style="180" customWidth="1"/>
    <col min="15628" max="15628" width="12.42578125" style="180" bestFit="1" customWidth="1"/>
    <col min="15629" max="15629" width="1.7109375" style="180" customWidth="1"/>
    <col min="15630" max="15630" width="12.42578125" style="180" bestFit="1" customWidth="1"/>
    <col min="15631" max="15631" width="1.7109375" style="180" customWidth="1"/>
    <col min="15632" max="15632" width="12.42578125" style="180" bestFit="1" customWidth="1"/>
    <col min="15633" max="15633" width="1.7109375" style="180" customWidth="1"/>
    <col min="15634" max="15634" width="12.42578125" style="180" bestFit="1" customWidth="1"/>
    <col min="15635" max="15635" width="1.7109375" style="180" customWidth="1"/>
    <col min="15636" max="15872" width="9.140625" style="180"/>
    <col min="15873" max="15873" width="35.7109375" style="180" customWidth="1"/>
    <col min="15874" max="15874" width="12.7109375" style="180" customWidth="1"/>
    <col min="15875" max="15875" width="1.7109375" style="180" customWidth="1"/>
    <col min="15876" max="15876" width="12.7109375" style="180" customWidth="1"/>
    <col min="15877" max="15877" width="1.7109375" style="180" customWidth="1"/>
    <col min="15878" max="15878" width="12.42578125" style="180" bestFit="1" customWidth="1"/>
    <col min="15879" max="15879" width="1.7109375" style="180" customWidth="1"/>
    <col min="15880" max="15880" width="13.42578125" style="180" bestFit="1" customWidth="1"/>
    <col min="15881" max="15881" width="1.7109375" style="180" customWidth="1"/>
    <col min="15882" max="15882" width="13.42578125" style="180" bestFit="1" customWidth="1"/>
    <col min="15883" max="15883" width="1.7109375" style="180" customWidth="1"/>
    <col min="15884" max="15884" width="12.42578125" style="180" bestFit="1" customWidth="1"/>
    <col min="15885" max="15885" width="1.7109375" style="180" customWidth="1"/>
    <col min="15886" max="15886" width="12.42578125" style="180" bestFit="1" customWidth="1"/>
    <col min="15887" max="15887" width="1.7109375" style="180" customWidth="1"/>
    <col min="15888" max="15888" width="12.42578125" style="180" bestFit="1" customWidth="1"/>
    <col min="15889" max="15889" width="1.7109375" style="180" customWidth="1"/>
    <col min="15890" max="15890" width="12.42578125" style="180" bestFit="1" customWidth="1"/>
    <col min="15891" max="15891" width="1.7109375" style="180" customWidth="1"/>
    <col min="15892" max="16128" width="9.140625" style="180"/>
    <col min="16129" max="16129" width="35.7109375" style="180" customWidth="1"/>
    <col min="16130" max="16130" width="12.7109375" style="180" customWidth="1"/>
    <col min="16131" max="16131" width="1.7109375" style="180" customWidth="1"/>
    <col min="16132" max="16132" width="12.7109375" style="180" customWidth="1"/>
    <col min="16133" max="16133" width="1.7109375" style="180" customWidth="1"/>
    <col min="16134" max="16134" width="12.42578125" style="180" bestFit="1" customWidth="1"/>
    <col min="16135" max="16135" width="1.7109375" style="180" customWidth="1"/>
    <col min="16136" max="16136" width="13.42578125" style="180" bestFit="1" customWidth="1"/>
    <col min="16137" max="16137" width="1.7109375" style="180" customWidth="1"/>
    <col min="16138" max="16138" width="13.42578125" style="180" bestFit="1" customWidth="1"/>
    <col min="16139" max="16139" width="1.7109375" style="180" customWidth="1"/>
    <col min="16140" max="16140" width="12.42578125" style="180" bestFit="1" customWidth="1"/>
    <col min="16141" max="16141" width="1.7109375" style="180" customWidth="1"/>
    <col min="16142" max="16142" width="12.42578125" style="180" bestFit="1" customWidth="1"/>
    <col min="16143" max="16143" width="1.7109375" style="180" customWidth="1"/>
    <col min="16144" max="16144" width="12.42578125" style="180" bestFit="1" customWidth="1"/>
    <col min="16145" max="16145" width="1.7109375" style="180" customWidth="1"/>
    <col min="16146" max="16146" width="12.42578125" style="180" bestFit="1" customWidth="1"/>
    <col min="16147" max="16147" width="1.7109375" style="180" customWidth="1"/>
    <col min="16148" max="16384" width="9.140625" style="180"/>
  </cols>
  <sheetData>
    <row r="1" spans="1:19" ht="1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9">
      <c r="A2" s="432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9">
      <c r="A3" s="433" t="s">
        <v>241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</row>
    <row r="4" spans="1:19">
      <c r="A4" s="432" t="s">
        <v>174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</row>
    <row r="5" spans="1:19" ht="15.75">
      <c r="A5" s="434" t="s">
        <v>230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</row>
    <row r="6" spans="1:19">
      <c r="P6" s="212" t="s">
        <v>225</v>
      </c>
    </row>
    <row r="9" spans="1:19" ht="13.5" thickBot="1">
      <c r="B9" s="185" t="s">
        <v>49</v>
      </c>
      <c r="C9" s="185"/>
      <c r="D9" s="185" t="s">
        <v>52</v>
      </c>
      <c r="E9" s="185"/>
      <c r="F9" s="185" t="s">
        <v>51</v>
      </c>
      <c r="G9" s="185"/>
      <c r="H9" s="186" t="s">
        <v>52</v>
      </c>
      <c r="J9" s="430" t="s">
        <v>226</v>
      </c>
      <c r="K9" s="430"/>
      <c r="L9" s="430"/>
      <c r="M9" s="430"/>
      <c r="N9" s="430"/>
      <c r="O9" s="430"/>
      <c r="P9" s="430"/>
      <c r="Q9" s="430"/>
      <c r="R9" s="430"/>
    </row>
    <row r="10" spans="1:19">
      <c r="B10" s="187">
        <v>2013</v>
      </c>
      <c r="C10" s="188"/>
      <c r="D10" s="187">
        <v>2014</v>
      </c>
      <c r="E10" s="188"/>
      <c r="F10" s="187">
        <v>2014</v>
      </c>
      <c r="G10" s="188"/>
      <c r="H10" s="189">
        <v>2015</v>
      </c>
      <c r="J10" s="190">
        <v>2016</v>
      </c>
      <c r="K10" s="185"/>
      <c r="L10" s="190">
        <v>2017</v>
      </c>
      <c r="M10" s="185"/>
      <c r="N10" s="190">
        <v>2018</v>
      </c>
      <c r="O10" s="185"/>
      <c r="P10" s="190">
        <v>2019</v>
      </c>
      <c r="Q10" s="185"/>
      <c r="R10" s="190">
        <v>2020</v>
      </c>
    </row>
    <row r="11" spans="1:19">
      <c r="B11" s="191"/>
      <c r="C11" s="191"/>
      <c r="D11" s="191"/>
      <c r="E11" s="191"/>
      <c r="F11" s="191"/>
      <c r="G11" s="191"/>
      <c r="H11" s="192"/>
      <c r="J11" s="211"/>
      <c r="K11" s="211"/>
      <c r="L11" s="211"/>
      <c r="M11" s="211"/>
      <c r="N11" s="211"/>
      <c r="O11" s="211"/>
      <c r="P11" s="211"/>
      <c r="Q11" s="211"/>
      <c r="R11" s="211"/>
    </row>
    <row r="12" spans="1:19">
      <c r="B12" s="191"/>
      <c r="C12" s="191"/>
      <c r="D12" s="191"/>
      <c r="E12" s="191"/>
      <c r="F12" s="191"/>
      <c r="G12" s="191"/>
      <c r="H12" s="192"/>
    </row>
    <row r="13" spans="1:19">
      <c r="B13" s="191"/>
      <c r="C13" s="191"/>
      <c r="D13" s="191"/>
      <c r="E13" s="191"/>
      <c r="F13" s="191"/>
      <c r="G13" s="191"/>
      <c r="H13" s="192"/>
    </row>
    <row r="14" spans="1:19">
      <c r="A14" s="193" t="s">
        <v>176</v>
      </c>
      <c r="B14" s="194">
        <v>0</v>
      </c>
      <c r="C14" s="194"/>
      <c r="D14" s="194">
        <v>0</v>
      </c>
      <c r="E14" s="194"/>
      <c r="F14" s="194">
        <f>+B46</f>
        <v>0</v>
      </c>
      <c r="G14" s="194"/>
      <c r="H14" s="196">
        <f>+F46</f>
        <v>0</v>
      </c>
      <c r="J14" s="194">
        <f>+H46</f>
        <v>29203429</v>
      </c>
      <c r="K14" s="194"/>
      <c r="L14" s="194">
        <f>+J46</f>
        <v>0</v>
      </c>
      <c r="M14" s="194"/>
      <c r="N14" s="194">
        <f>+L46</f>
        <v>0</v>
      </c>
      <c r="O14" s="194"/>
      <c r="P14" s="194">
        <f>+N46</f>
        <v>0</v>
      </c>
      <c r="Q14" s="194"/>
      <c r="R14" s="194">
        <f>+P46</f>
        <v>0</v>
      </c>
    </row>
    <row r="15" spans="1:19">
      <c r="H15" s="197"/>
    </row>
    <row r="16" spans="1:19">
      <c r="A16" s="193" t="s">
        <v>177</v>
      </c>
      <c r="H16" s="197"/>
    </row>
    <row r="17" spans="1:18">
      <c r="A17" s="180" t="s">
        <v>178</v>
      </c>
      <c r="B17" s="198">
        <v>0</v>
      </c>
      <c r="C17" s="198"/>
      <c r="D17" s="198">
        <v>0</v>
      </c>
      <c r="E17" s="198"/>
      <c r="F17" s="198">
        <v>0</v>
      </c>
      <c r="G17" s="198"/>
      <c r="H17" s="199">
        <v>0</v>
      </c>
      <c r="J17" s="198">
        <v>0</v>
      </c>
      <c r="K17" s="198"/>
      <c r="L17" s="198">
        <v>0</v>
      </c>
      <c r="M17" s="198"/>
      <c r="N17" s="198">
        <v>0</v>
      </c>
      <c r="O17" s="198"/>
      <c r="P17" s="198">
        <v>0</v>
      </c>
      <c r="R17" s="198">
        <v>0</v>
      </c>
    </row>
    <row r="18" spans="1:18">
      <c r="A18" s="202" t="s">
        <v>200</v>
      </c>
      <c r="B18" s="198">
        <v>0</v>
      </c>
      <c r="C18" s="198"/>
      <c r="D18" s="198">
        <v>0</v>
      </c>
      <c r="E18" s="198"/>
      <c r="F18" s="198">
        <v>0</v>
      </c>
      <c r="G18" s="198"/>
      <c r="H18" s="199">
        <v>0</v>
      </c>
      <c r="J18" s="198">
        <v>0</v>
      </c>
      <c r="K18" s="198"/>
      <c r="L18" s="198">
        <v>0</v>
      </c>
      <c r="M18" s="198"/>
      <c r="N18" s="198">
        <v>0</v>
      </c>
      <c r="O18" s="198"/>
      <c r="P18" s="198">
        <v>0</v>
      </c>
      <c r="R18" s="198">
        <v>0</v>
      </c>
    </row>
    <row r="19" spans="1:18">
      <c r="B19" s="200"/>
      <c r="C19" s="198"/>
      <c r="D19" s="200"/>
      <c r="E19" s="198"/>
      <c r="F19" s="200"/>
      <c r="G19" s="198"/>
      <c r="H19" s="201"/>
      <c r="J19" s="200"/>
      <c r="K19" s="198"/>
      <c r="L19" s="200"/>
      <c r="M19" s="198"/>
      <c r="N19" s="200"/>
      <c r="O19" s="198"/>
      <c r="P19" s="200"/>
      <c r="R19" s="200"/>
    </row>
    <row r="20" spans="1:18">
      <c r="A20" s="180" t="s">
        <v>179</v>
      </c>
      <c r="B20" s="198">
        <f>SUM(B17:B19)</f>
        <v>0</v>
      </c>
      <c r="C20" s="198"/>
      <c r="D20" s="198">
        <f>SUM(D17:D19)</f>
        <v>0</v>
      </c>
      <c r="E20" s="198"/>
      <c r="F20" s="198">
        <f>SUM(F17:F19)</f>
        <v>0</v>
      </c>
      <c r="G20" s="198"/>
      <c r="H20" s="199">
        <f>SUM(H17:H19)</f>
        <v>0</v>
      </c>
      <c r="J20" s="198">
        <f>SUM(J17:J19)</f>
        <v>0</v>
      </c>
      <c r="K20" s="198"/>
      <c r="L20" s="198">
        <f>SUM(L17:L19)</f>
        <v>0</v>
      </c>
      <c r="M20" s="198"/>
      <c r="N20" s="198">
        <f>SUM(N17:N19)</f>
        <v>0</v>
      </c>
      <c r="O20" s="198"/>
      <c r="P20" s="198">
        <f>SUM(P17:P19)</f>
        <v>0</v>
      </c>
      <c r="R20" s="198">
        <f>SUM(R17:R19)</f>
        <v>0</v>
      </c>
    </row>
    <row r="21" spans="1:18">
      <c r="H21" s="197"/>
    </row>
    <row r="22" spans="1:18">
      <c r="A22" s="193" t="s">
        <v>180</v>
      </c>
      <c r="H22" s="197"/>
    </row>
    <row r="23" spans="1:18">
      <c r="A23" s="193"/>
      <c r="H23" s="197"/>
    </row>
    <row r="24" spans="1:18">
      <c r="A24" s="215" t="s">
        <v>72</v>
      </c>
      <c r="B24" s="198"/>
      <c r="C24" s="198"/>
      <c r="D24" s="198"/>
      <c r="E24" s="198"/>
      <c r="F24" s="198"/>
      <c r="G24" s="198"/>
      <c r="H24" s="199"/>
      <c r="J24" s="198"/>
      <c r="K24" s="198"/>
      <c r="L24" s="198"/>
      <c r="M24" s="198"/>
      <c r="N24" s="198"/>
      <c r="O24" s="198"/>
      <c r="P24" s="198"/>
      <c r="R24" s="198"/>
    </row>
    <row r="25" spans="1:18">
      <c r="A25" s="202" t="s">
        <v>201</v>
      </c>
      <c r="B25" s="198"/>
      <c r="C25" s="198"/>
      <c r="D25" s="198"/>
      <c r="E25" s="198"/>
      <c r="F25" s="198"/>
      <c r="G25" s="198"/>
      <c r="H25" s="199"/>
      <c r="J25" s="198">
        <v>0</v>
      </c>
      <c r="K25" s="198"/>
      <c r="L25" s="198">
        <v>0</v>
      </c>
      <c r="M25" s="198"/>
      <c r="N25" s="198">
        <v>0</v>
      </c>
      <c r="O25" s="198"/>
      <c r="P25" s="198">
        <v>0</v>
      </c>
      <c r="R25" s="198">
        <v>0</v>
      </c>
    </row>
    <row r="26" spans="1:18">
      <c r="A26" s="202" t="s">
        <v>202</v>
      </c>
      <c r="B26" s="198">
        <v>0</v>
      </c>
      <c r="C26" s="198"/>
      <c r="D26" s="198">
        <v>0</v>
      </c>
      <c r="E26" s="198"/>
      <c r="F26" s="198">
        <v>0</v>
      </c>
      <c r="G26" s="198"/>
      <c r="H26" s="199">
        <v>0</v>
      </c>
      <c r="I26" s="198"/>
      <c r="J26" s="198">
        <v>0</v>
      </c>
      <c r="K26" s="198"/>
      <c r="L26" s="198">
        <v>0</v>
      </c>
      <c r="M26" s="198"/>
      <c r="N26" s="198">
        <v>0</v>
      </c>
      <c r="O26" s="198"/>
      <c r="P26" s="198">
        <v>0</v>
      </c>
      <c r="R26" s="198">
        <v>0</v>
      </c>
    </row>
    <row r="27" spans="1:18">
      <c r="A27" s="202" t="s">
        <v>203</v>
      </c>
      <c r="B27" s="198">
        <v>0</v>
      </c>
      <c r="C27" s="198"/>
      <c r="D27" s="198">
        <v>0</v>
      </c>
      <c r="E27" s="198"/>
      <c r="F27" s="198">
        <v>0</v>
      </c>
      <c r="G27" s="198"/>
      <c r="H27" s="199">
        <v>0</v>
      </c>
      <c r="I27" s="198"/>
      <c r="J27" s="198">
        <v>0</v>
      </c>
      <c r="K27" s="198"/>
      <c r="L27" s="198">
        <v>0</v>
      </c>
      <c r="M27" s="198"/>
      <c r="N27" s="198">
        <v>0</v>
      </c>
      <c r="O27" s="198"/>
      <c r="P27" s="198">
        <v>0</v>
      </c>
      <c r="R27" s="198">
        <v>0</v>
      </c>
    </row>
    <row r="28" spans="1:18">
      <c r="A28" s="202" t="s">
        <v>204</v>
      </c>
      <c r="B28" s="200">
        <v>0</v>
      </c>
      <c r="C28" s="198"/>
      <c r="D28" s="200">
        <v>0</v>
      </c>
      <c r="E28" s="198"/>
      <c r="F28" s="200">
        <v>0</v>
      </c>
      <c r="G28" s="198"/>
      <c r="H28" s="201">
        <v>0</v>
      </c>
      <c r="I28" s="198"/>
      <c r="J28" s="198">
        <v>0</v>
      </c>
      <c r="K28" s="200"/>
      <c r="L28" s="200">
        <v>0</v>
      </c>
      <c r="M28" s="198"/>
      <c r="N28" s="200">
        <v>0</v>
      </c>
      <c r="O28" s="198"/>
      <c r="P28" s="200">
        <v>0</v>
      </c>
      <c r="R28" s="200">
        <v>0</v>
      </c>
    </row>
    <row r="29" spans="1:18">
      <c r="A29" s="202" t="s">
        <v>205</v>
      </c>
      <c r="B29" s="198">
        <f>SUM(B26:B28)</f>
        <v>0</v>
      </c>
      <c r="C29" s="198"/>
      <c r="D29" s="198">
        <f>SUM(D26:D28)</f>
        <v>0</v>
      </c>
      <c r="E29" s="198"/>
      <c r="F29" s="198">
        <f>SUM(F26:F28)</f>
        <v>0</v>
      </c>
      <c r="G29" s="198"/>
      <c r="H29" s="199">
        <f>SUM(H26:H28)</f>
        <v>0</v>
      </c>
      <c r="I29" s="198"/>
      <c r="J29" s="198">
        <f>SUM(J25:J28)</f>
        <v>0</v>
      </c>
      <c r="K29" s="198"/>
      <c r="L29" s="198">
        <f>SUM(L25:L28)</f>
        <v>0</v>
      </c>
      <c r="M29" s="198"/>
      <c r="N29" s="198">
        <f>SUM(N25:N28)</f>
        <v>0</v>
      </c>
      <c r="O29" s="198"/>
      <c r="P29" s="198">
        <f>SUM(P25:P28)</f>
        <v>0</v>
      </c>
      <c r="R29" s="198">
        <f>SUM(R25:R28)</f>
        <v>0</v>
      </c>
    </row>
    <row r="30" spans="1:18">
      <c r="A30" s="202"/>
      <c r="B30" s="198"/>
      <c r="C30" s="198"/>
      <c r="D30" s="198"/>
      <c r="E30" s="198"/>
      <c r="F30" s="198"/>
      <c r="G30" s="198"/>
      <c r="H30" s="199"/>
      <c r="I30" s="198"/>
      <c r="J30" s="198"/>
      <c r="K30" s="198"/>
      <c r="L30" s="198"/>
      <c r="M30" s="198"/>
      <c r="N30" s="198"/>
      <c r="O30" s="198"/>
      <c r="P30" s="198"/>
      <c r="R30" s="198"/>
    </row>
    <row r="31" spans="1:18">
      <c r="A31" s="215" t="s">
        <v>73</v>
      </c>
      <c r="B31" s="198"/>
      <c r="C31" s="198"/>
      <c r="D31" s="198"/>
      <c r="E31" s="198"/>
      <c r="F31" s="198"/>
      <c r="G31" s="198"/>
      <c r="H31" s="199"/>
      <c r="I31" s="198"/>
      <c r="J31" s="198"/>
      <c r="K31" s="198"/>
      <c r="L31" s="198"/>
      <c r="M31" s="198"/>
      <c r="N31" s="198"/>
      <c r="O31" s="198"/>
      <c r="P31" s="198"/>
      <c r="R31" s="198"/>
    </row>
    <row r="32" spans="1:18">
      <c r="A32" s="202" t="s">
        <v>201</v>
      </c>
      <c r="B32" s="198"/>
      <c r="C32" s="198"/>
      <c r="D32" s="198"/>
      <c r="E32" s="198"/>
      <c r="F32" s="198"/>
      <c r="G32" s="198"/>
      <c r="H32" s="199"/>
      <c r="I32" s="198"/>
      <c r="J32" s="198">
        <v>0</v>
      </c>
      <c r="K32" s="198"/>
      <c r="L32" s="198">
        <v>0</v>
      </c>
      <c r="M32" s="198"/>
      <c r="N32" s="198">
        <v>0</v>
      </c>
      <c r="O32" s="198"/>
      <c r="P32" s="198">
        <v>0</v>
      </c>
      <c r="R32" s="198">
        <v>0</v>
      </c>
    </row>
    <row r="33" spans="1:22">
      <c r="A33" s="202" t="s">
        <v>202</v>
      </c>
      <c r="B33" s="198">
        <v>0</v>
      </c>
      <c r="C33" s="198"/>
      <c r="D33" s="198">
        <v>0</v>
      </c>
      <c r="E33" s="198"/>
      <c r="F33" s="198">
        <v>0</v>
      </c>
      <c r="G33" s="198"/>
      <c r="H33" s="199">
        <v>0</v>
      </c>
      <c r="I33" s="198"/>
      <c r="J33" s="198">
        <v>0</v>
      </c>
      <c r="K33" s="198"/>
      <c r="L33" s="198">
        <v>0</v>
      </c>
      <c r="M33" s="198"/>
      <c r="N33" s="198">
        <v>0</v>
      </c>
      <c r="O33" s="198"/>
      <c r="P33" s="198">
        <v>0</v>
      </c>
      <c r="R33" s="198">
        <v>0</v>
      </c>
    </row>
    <row r="34" spans="1:22">
      <c r="A34" s="202" t="s">
        <v>203</v>
      </c>
      <c r="B34" s="198">
        <v>0</v>
      </c>
      <c r="C34" s="198"/>
      <c r="D34" s="198">
        <v>0</v>
      </c>
      <c r="E34" s="198"/>
      <c r="F34" s="198">
        <v>0</v>
      </c>
      <c r="G34" s="198"/>
      <c r="H34" s="199">
        <v>0</v>
      </c>
      <c r="I34" s="198"/>
      <c r="J34" s="198">
        <v>0</v>
      </c>
      <c r="K34" s="198"/>
      <c r="L34" s="198">
        <v>0</v>
      </c>
      <c r="M34" s="198"/>
      <c r="N34" s="198">
        <v>0</v>
      </c>
      <c r="O34" s="198"/>
      <c r="P34" s="198">
        <v>0</v>
      </c>
      <c r="R34" s="198">
        <v>0</v>
      </c>
    </row>
    <row r="35" spans="1:22">
      <c r="A35" s="202" t="s">
        <v>204</v>
      </c>
      <c r="B35" s="200">
        <v>0</v>
      </c>
      <c r="C35" s="198"/>
      <c r="D35" s="200">
        <v>0</v>
      </c>
      <c r="E35" s="198"/>
      <c r="F35" s="200">
        <v>0</v>
      </c>
      <c r="G35" s="198"/>
      <c r="H35" s="201">
        <v>0</v>
      </c>
      <c r="I35" s="198"/>
      <c r="J35" s="200">
        <v>0</v>
      </c>
      <c r="K35" s="200"/>
      <c r="L35" s="200">
        <v>0</v>
      </c>
      <c r="M35" s="198"/>
      <c r="N35" s="200">
        <v>0</v>
      </c>
      <c r="O35" s="198"/>
      <c r="P35" s="200">
        <v>0</v>
      </c>
      <c r="R35" s="200">
        <v>0</v>
      </c>
    </row>
    <row r="36" spans="1:22">
      <c r="A36" s="202" t="s">
        <v>206</v>
      </c>
      <c r="B36" s="200">
        <f>SUM(B33:B35)</f>
        <v>0</v>
      </c>
      <c r="C36" s="198"/>
      <c r="D36" s="200">
        <f>SUM(D33:D35)</f>
        <v>0</v>
      </c>
      <c r="E36" s="198"/>
      <c r="F36" s="200">
        <f>SUM(F33:F35)</f>
        <v>0</v>
      </c>
      <c r="G36" s="198"/>
      <c r="H36" s="201">
        <v>20738000</v>
      </c>
      <c r="I36" s="198"/>
      <c r="J36" s="200">
        <v>29203429</v>
      </c>
      <c r="K36" s="198"/>
      <c r="L36" s="200">
        <v>0</v>
      </c>
      <c r="M36" s="198"/>
      <c r="N36" s="200">
        <f>SUM(N32:N35)</f>
        <v>0</v>
      </c>
      <c r="O36" s="198"/>
      <c r="P36" s="200">
        <f>SUM(P32:P35)</f>
        <v>0</v>
      </c>
      <c r="R36" s="200">
        <f>SUM(R32:R35)</f>
        <v>0</v>
      </c>
    </row>
    <row r="37" spans="1:22">
      <c r="H37" s="197"/>
    </row>
    <row r="38" spans="1:22">
      <c r="A38" s="180" t="s">
        <v>171</v>
      </c>
      <c r="B38" s="200">
        <f>+B29+B36</f>
        <v>0</v>
      </c>
      <c r="C38" s="198"/>
      <c r="D38" s="200">
        <f>+D29+D36</f>
        <v>0</v>
      </c>
      <c r="E38" s="198"/>
      <c r="F38" s="200">
        <f>+F29+F36</f>
        <v>0</v>
      </c>
      <c r="G38" s="198"/>
      <c r="H38" s="201">
        <f>+H29+H36</f>
        <v>20738000</v>
      </c>
      <c r="I38" s="207"/>
      <c r="J38" s="206">
        <f>+J29+J36</f>
        <v>29203429</v>
      </c>
      <c r="K38" s="204"/>
      <c r="L38" s="206">
        <f>+L29+L36</f>
        <v>0</v>
      </c>
      <c r="M38" s="204"/>
      <c r="N38" s="206">
        <f>+N29+N36</f>
        <v>0</v>
      </c>
      <c r="O38" s="204"/>
      <c r="P38" s="206">
        <f>+P29+P36</f>
        <v>0</v>
      </c>
      <c r="Q38" s="207"/>
      <c r="R38" s="206">
        <f>+R29+R36</f>
        <v>0</v>
      </c>
    </row>
    <row r="39" spans="1:22">
      <c r="B39" s="198"/>
      <c r="C39" s="198"/>
      <c r="D39" s="198"/>
      <c r="E39" s="198"/>
      <c r="F39" s="198"/>
      <c r="G39" s="198"/>
      <c r="H39" s="199"/>
      <c r="J39" s="198"/>
      <c r="K39" s="198"/>
      <c r="L39" s="198"/>
      <c r="M39" s="198"/>
      <c r="N39" s="198"/>
      <c r="O39" s="198"/>
      <c r="P39" s="198"/>
      <c r="R39" s="198"/>
    </row>
    <row r="40" spans="1:22">
      <c r="B40" s="198"/>
      <c r="C40" s="198"/>
      <c r="D40" s="198"/>
      <c r="E40" s="198"/>
      <c r="F40" s="198"/>
      <c r="G40" s="198"/>
      <c r="H40" s="199"/>
      <c r="J40" s="198"/>
      <c r="K40" s="198"/>
      <c r="L40" s="198"/>
      <c r="M40" s="198"/>
      <c r="N40" s="198"/>
      <c r="O40" s="198"/>
      <c r="P40" s="198"/>
      <c r="R40" s="198"/>
    </row>
    <row r="41" spans="1:22">
      <c r="A41" s="193" t="s">
        <v>78</v>
      </c>
      <c r="B41" s="198"/>
      <c r="C41" s="198"/>
      <c r="D41" s="198"/>
      <c r="E41" s="198"/>
      <c r="F41" s="198"/>
      <c r="G41" s="198"/>
      <c r="H41" s="199"/>
      <c r="J41" s="198"/>
      <c r="K41" s="198"/>
      <c r="L41" s="198"/>
      <c r="M41" s="198"/>
      <c r="N41" s="227"/>
      <c r="O41" s="227"/>
      <c r="P41" s="227"/>
      <c r="Q41" s="211"/>
      <c r="R41" s="227"/>
      <c r="S41" s="211"/>
      <c r="T41" s="211"/>
      <c r="U41" s="211"/>
      <c r="V41" s="211"/>
    </row>
    <row r="42" spans="1:22">
      <c r="A42" s="228" t="s">
        <v>207</v>
      </c>
      <c r="B42" s="224"/>
      <c r="C42" s="224"/>
      <c r="D42" s="224"/>
      <c r="E42" s="224"/>
      <c r="F42" s="224"/>
      <c r="G42" s="224"/>
      <c r="H42" s="225"/>
      <c r="I42" s="226"/>
      <c r="J42" s="224"/>
      <c r="K42" s="224"/>
      <c r="L42" s="224"/>
      <c r="M42" s="224"/>
      <c r="N42" s="231"/>
      <c r="O42" s="231"/>
      <c r="P42" s="231"/>
      <c r="Q42" s="231"/>
      <c r="R42" s="231"/>
      <c r="S42" s="231"/>
      <c r="T42" s="231"/>
      <c r="U42" s="231"/>
      <c r="V42" s="231"/>
    </row>
    <row r="43" spans="1:22">
      <c r="A43" s="228" t="s">
        <v>242</v>
      </c>
      <c r="B43" s="200">
        <v>0</v>
      </c>
      <c r="C43" s="198"/>
      <c r="D43" s="200">
        <v>0</v>
      </c>
      <c r="E43" s="198"/>
      <c r="F43" s="200">
        <v>0</v>
      </c>
      <c r="G43" s="198"/>
      <c r="H43" s="201">
        <v>49941429</v>
      </c>
      <c r="J43" s="200">
        <v>0</v>
      </c>
      <c r="K43" s="198"/>
      <c r="L43" s="200">
        <v>0</v>
      </c>
      <c r="M43" s="198"/>
      <c r="N43" s="200">
        <v>0</v>
      </c>
      <c r="P43" s="200">
        <v>0</v>
      </c>
      <c r="Q43" s="198"/>
      <c r="R43" s="200">
        <v>0</v>
      </c>
      <c r="S43" s="211"/>
      <c r="T43" s="211"/>
      <c r="U43" s="211"/>
      <c r="V43" s="211"/>
    </row>
    <row r="44" spans="1:22">
      <c r="A44" s="228" t="s">
        <v>209</v>
      </c>
      <c r="B44" s="206">
        <f>SUM(B43)</f>
        <v>0</v>
      </c>
      <c r="C44" s="204"/>
      <c r="D44" s="206">
        <f>SUM(D43)</f>
        <v>0</v>
      </c>
      <c r="E44" s="204"/>
      <c r="F44" s="206">
        <f>SUM(F43)</f>
        <v>0</v>
      </c>
      <c r="G44" s="198"/>
      <c r="H44" s="201">
        <f>SUM(H43)</f>
        <v>49941429</v>
      </c>
      <c r="J44" s="206" t="s">
        <v>243</v>
      </c>
      <c r="K44" s="198"/>
      <c r="L44" s="206">
        <f>SUM(L43)</f>
        <v>0</v>
      </c>
      <c r="M44" s="198"/>
      <c r="N44" s="206">
        <f>SUM(N43)</f>
        <v>0</v>
      </c>
      <c r="O44" s="198"/>
      <c r="P44" s="206">
        <f>SUM(P43)</f>
        <v>0</v>
      </c>
      <c r="R44" s="206">
        <f>SUM(R43)</f>
        <v>0</v>
      </c>
    </row>
    <row r="45" spans="1:22">
      <c r="H45" s="197"/>
    </row>
    <row r="46" spans="1:22" ht="13.5" thickBot="1">
      <c r="A46" s="193" t="s">
        <v>189</v>
      </c>
      <c r="B46" s="213">
        <f>+B14+B20-B38+B44</f>
        <v>0</v>
      </c>
      <c r="C46" s="209"/>
      <c r="D46" s="213">
        <f>+D14+D20-D38+D44</f>
        <v>0</v>
      </c>
      <c r="E46" s="209"/>
      <c r="F46" s="208">
        <f>SUM(F14,F20-F38,F44)</f>
        <v>0</v>
      </c>
      <c r="G46" s="209"/>
      <c r="H46" s="210">
        <f>SUM(H14,H20-H38,H44)</f>
        <v>29203429</v>
      </c>
      <c r="J46" s="208">
        <f>SUM(J14,J20-J38,J44)</f>
        <v>0</v>
      </c>
      <c r="K46" s="209"/>
      <c r="L46" s="208">
        <f>SUM(L14,L20-L38,L44)</f>
        <v>0</v>
      </c>
      <c r="M46" s="209"/>
      <c r="N46" s="208">
        <f>SUM(N14,N20-N38,N44)</f>
        <v>0</v>
      </c>
      <c r="O46" s="209"/>
      <c r="P46" s="208">
        <f>SUM(P14,P20-P38,P44)</f>
        <v>0</v>
      </c>
      <c r="R46" s="208">
        <f>SUM(R14,R20-R38,R44)</f>
        <v>0</v>
      </c>
    </row>
    <row r="47" spans="1:22" ht="13.5" thickTop="1">
      <c r="J47" s="233"/>
      <c r="K47" s="233"/>
      <c r="L47" s="233"/>
      <c r="M47" s="233"/>
      <c r="N47" s="233"/>
      <c r="O47" s="233"/>
      <c r="P47" s="233"/>
      <c r="Q47" s="211"/>
      <c r="R47" s="233"/>
    </row>
    <row r="48" spans="1:22">
      <c r="J48" s="211"/>
      <c r="K48" s="211"/>
      <c r="L48" s="211"/>
      <c r="M48" s="211"/>
      <c r="N48" s="211"/>
      <c r="O48" s="211"/>
      <c r="P48" s="211"/>
      <c r="Q48" s="211"/>
      <c r="R48" s="211"/>
    </row>
    <row r="50" spans="2:2">
      <c r="B50" s="211"/>
    </row>
  </sheetData>
  <mergeCells count="6">
    <mergeCell ref="J9:R9"/>
    <mergeCell ref="A1:R1"/>
    <mergeCell ref="A2:R2"/>
    <mergeCell ref="A3:R3"/>
    <mergeCell ref="A4:R4"/>
    <mergeCell ref="A5:S5"/>
  </mergeCells>
  <printOptions horizontalCentered="1"/>
  <pageMargins left="0.7" right="0.7" top="0.75" bottom="0.75" header="0.3" footer="0.3"/>
  <pageSetup scale="96" firstPageNumber="68" fitToWidth="2" orientation="portrait" useFirstPageNumber="1" r:id="rId1"/>
  <headerFooter>
    <oddFooter>&amp;C&amp;P</oddFooter>
  </headerFooter>
  <colBreaks count="1" manualBreakCount="1">
    <brk id="9" max="1048575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zoomScaleNormal="100" workbookViewId="0">
      <selection sqref="A1:R1"/>
    </sheetView>
  </sheetViews>
  <sheetFormatPr defaultRowHeight="12.75"/>
  <cols>
    <col min="1" max="1" width="35.7109375" style="180" customWidth="1"/>
    <col min="2" max="2" width="12.7109375" style="180" customWidth="1"/>
    <col min="3" max="3" width="1.7109375" style="180" customWidth="1"/>
    <col min="4" max="4" width="12.7109375" style="180" customWidth="1"/>
    <col min="5" max="5" width="1.7109375" style="180" customWidth="1"/>
    <col min="6" max="6" width="12.42578125" style="180" bestFit="1" customWidth="1"/>
    <col min="7" max="7" width="1.7109375" style="180" customWidth="1"/>
    <col min="8" max="8" width="13.42578125" style="180" bestFit="1" customWidth="1"/>
    <col min="9" max="9" width="1.7109375" style="180" customWidth="1"/>
    <col min="10" max="10" width="13.42578125" style="180" bestFit="1" customWidth="1"/>
    <col min="11" max="11" width="1.7109375" style="180" customWidth="1"/>
    <col min="12" max="12" width="12.42578125" style="180" bestFit="1" customWidth="1"/>
    <col min="13" max="13" width="1.7109375" style="180" customWidth="1"/>
    <col min="14" max="14" width="12.42578125" style="180" bestFit="1" customWidth="1"/>
    <col min="15" max="15" width="1.7109375" style="180" customWidth="1"/>
    <col min="16" max="16" width="12.42578125" style="180" bestFit="1" customWidth="1"/>
    <col min="17" max="17" width="1.7109375" style="180" customWidth="1"/>
    <col min="18" max="18" width="12.42578125" style="180" bestFit="1" customWidth="1"/>
    <col min="19" max="19" width="1.7109375" style="180" customWidth="1"/>
    <col min="20" max="256" width="9.140625" style="180"/>
    <col min="257" max="257" width="35.7109375" style="180" customWidth="1"/>
    <col min="258" max="258" width="12.7109375" style="180" customWidth="1"/>
    <col min="259" max="259" width="1.7109375" style="180" customWidth="1"/>
    <col min="260" max="260" width="12.7109375" style="180" customWidth="1"/>
    <col min="261" max="261" width="1.7109375" style="180" customWidth="1"/>
    <col min="262" max="262" width="12.42578125" style="180" bestFit="1" customWidth="1"/>
    <col min="263" max="263" width="1.7109375" style="180" customWidth="1"/>
    <col min="264" max="264" width="13.42578125" style="180" bestFit="1" customWidth="1"/>
    <col min="265" max="265" width="1.7109375" style="180" customWidth="1"/>
    <col min="266" max="266" width="13.42578125" style="180" bestFit="1" customWidth="1"/>
    <col min="267" max="267" width="1.7109375" style="180" customWidth="1"/>
    <col min="268" max="268" width="12.42578125" style="180" bestFit="1" customWidth="1"/>
    <col min="269" max="269" width="1.7109375" style="180" customWidth="1"/>
    <col min="270" max="270" width="12.42578125" style="180" bestFit="1" customWidth="1"/>
    <col min="271" max="271" width="1.7109375" style="180" customWidth="1"/>
    <col min="272" max="272" width="12.42578125" style="180" bestFit="1" customWidth="1"/>
    <col min="273" max="273" width="1.7109375" style="180" customWidth="1"/>
    <col min="274" max="274" width="12.42578125" style="180" bestFit="1" customWidth="1"/>
    <col min="275" max="275" width="1.7109375" style="180" customWidth="1"/>
    <col min="276" max="512" width="9.140625" style="180"/>
    <col min="513" max="513" width="35.7109375" style="180" customWidth="1"/>
    <col min="514" max="514" width="12.7109375" style="180" customWidth="1"/>
    <col min="515" max="515" width="1.7109375" style="180" customWidth="1"/>
    <col min="516" max="516" width="12.7109375" style="180" customWidth="1"/>
    <col min="517" max="517" width="1.7109375" style="180" customWidth="1"/>
    <col min="518" max="518" width="12.42578125" style="180" bestFit="1" customWidth="1"/>
    <col min="519" max="519" width="1.7109375" style="180" customWidth="1"/>
    <col min="520" max="520" width="13.42578125" style="180" bestFit="1" customWidth="1"/>
    <col min="521" max="521" width="1.7109375" style="180" customWidth="1"/>
    <col min="522" max="522" width="13.42578125" style="180" bestFit="1" customWidth="1"/>
    <col min="523" max="523" width="1.7109375" style="180" customWidth="1"/>
    <col min="524" max="524" width="12.42578125" style="180" bestFit="1" customWidth="1"/>
    <col min="525" max="525" width="1.7109375" style="180" customWidth="1"/>
    <col min="526" max="526" width="12.42578125" style="180" bestFit="1" customWidth="1"/>
    <col min="527" max="527" width="1.7109375" style="180" customWidth="1"/>
    <col min="528" max="528" width="12.42578125" style="180" bestFit="1" customWidth="1"/>
    <col min="529" max="529" width="1.7109375" style="180" customWidth="1"/>
    <col min="530" max="530" width="12.42578125" style="180" bestFit="1" customWidth="1"/>
    <col min="531" max="531" width="1.7109375" style="180" customWidth="1"/>
    <col min="532" max="768" width="9.140625" style="180"/>
    <col min="769" max="769" width="35.7109375" style="180" customWidth="1"/>
    <col min="770" max="770" width="12.7109375" style="180" customWidth="1"/>
    <col min="771" max="771" width="1.7109375" style="180" customWidth="1"/>
    <col min="772" max="772" width="12.7109375" style="180" customWidth="1"/>
    <col min="773" max="773" width="1.7109375" style="180" customWidth="1"/>
    <col min="774" max="774" width="12.42578125" style="180" bestFit="1" customWidth="1"/>
    <col min="775" max="775" width="1.7109375" style="180" customWidth="1"/>
    <col min="776" max="776" width="13.42578125" style="180" bestFit="1" customWidth="1"/>
    <col min="777" max="777" width="1.7109375" style="180" customWidth="1"/>
    <col min="778" max="778" width="13.42578125" style="180" bestFit="1" customWidth="1"/>
    <col min="779" max="779" width="1.7109375" style="180" customWidth="1"/>
    <col min="780" max="780" width="12.42578125" style="180" bestFit="1" customWidth="1"/>
    <col min="781" max="781" width="1.7109375" style="180" customWidth="1"/>
    <col min="782" max="782" width="12.42578125" style="180" bestFit="1" customWidth="1"/>
    <col min="783" max="783" width="1.7109375" style="180" customWidth="1"/>
    <col min="784" max="784" width="12.42578125" style="180" bestFit="1" customWidth="1"/>
    <col min="785" max="785" width="1.7109375" style="180" customWidth="1"/>
    <col min="786" max="786" width="12.42578125" style="180" bestFit="1" customWidth="1"/>
    <col min="787" max="787" width="1.7109375" style="180" customWidth="1"/>
    <col min="788" max="1024" width="9.140625" style="180"/>
    <col min="1025" max="1025" width="35.7109375" style="180" customWidth="1"/>
    <col min="1026" max="1026" width="12.7109375" style="180" customWidth="1"/>
    <col min="1027" max="1027" width="1.7109375" style="180" customWidth="1"/>
    <col min="1028" max="1028" width="12.7109375" style="180" customWidth="1"/>
    <col min="1029" max="1029" width="1.7109375" style="180" customWidth="1"/>
    <col min="1030" max="1030" width="12.42578125" style="180" bestFit="1" customWidth="1"/>
    <col min="1031" max="1031" width="1.7109375" style="180" customWidth="1"/>
    <col min="1032" max="1032" width="13.42578125" style="180" bestFit="1" customWidth="1"/>
    <col min="1033" max="1033" width="1.7109375" style="180" customWidth="1"/>
    <col min="1034" max="1034" width="13.42578125" style="180" bestFit="1" customWidth="1"/>
    <col min="1035" max="1035" width="1.7109375" style="180" customWidth="1"/>
    <col min="1036" max="1036" width="12.42578125" style="180" bestFit="1" customWidth="1"/>
    <col min="1037" max="1037" width="1.7109375" style="180" customWidth="1"/>
    <col min="1038" max="1038" width="12.42578125" style="180" bestFit="1" customWidth="1"/>
    <col min="1039" max="1039" width="1.7109375" style="180" customWidth="1"/>
    <col min="1040" max="1040" width="12.42578125" style="180" bestFit="1" customWidth="1"/>
    <col min="1041" max="1041" width="1.7109375" style="180" customWidth="1"/>
    <col min="1042" max="1042" width="12.42578125" style="180" bestFit="1" customWidth="1"/>
    <col min="1043" max="1043" width="1.7109375" style="180" customWidth="1"/>
    <col min="1044" max="1280" width="9.140625" style="180"/>
    <col min="1281" max="1281" width="35.7109375" style="180" customWidth="1"/>
    <col min="1282" max="1282" width="12.7109375" style="180" customWidth="1"/>
    <col min="1283" max="1283" width="1.7109375" style="180" customWidth="1"/>
    <col min="1284" max="1284" width="12.7109375" style="180" customWidth="1"/>
    <col min="1285" max="1285" width="1.7109375" style="180" customWidth="1"/>
    <col min="1286" max="1286" width="12.42578125" style="180" bestFit="1" customWidth="1"/>
    <col min="1287" max="1287" width="1.7109375" style="180" customWidth="1"/>
    <col min="1288" max="1288" width="13.42578125" style="180" bestFit="1" customWidth="1"/>
    <col min="1289" max="1289" width="1.7109375" style="180" customWidth="1"/>
    <col min="1290" max="1290" width="13.42578125" style="180" bestFit="1" customWidth="1"/>
    <col min="1291" max="1291" width="1.7109375" style="180" customWidth="1"/>
    <col min="1292" max="1292" width="12.42578125" style="180" bestFit="1" customWidth="1"/>
    <col min="1293" max="1293" width="1.7109375" style="180" customWidth="1"/>
    <col min="1294" max="1294" width="12.42578125" style="180" bestFit="1" customWidth="1"/>
    <col min="1295" max="1295" width="1.7109375" style="180" customWidth="1"/>
    <col min="1296" max="1296" width="12.42578125" style="180" bestFit="1" customWidth="1"/>
    <col min="1297" max="1297" width="1.7109375" style="180" customWidth="1"/>
    <col min="1298" max="1298" width="12.42578125" style="180" bestFit="1" customWidth="1"/>
    <col min="1299" max="1299" width="1.7109375" style="180" customWidth="1"/>
    <col min="1300" max="1536" width="9.140625" style="180"/>
    <col min="1537" max="1537" width="35.7109375" style="180" customWidth="1"/>
    <col min="1538" max="1538" width="12.7109375" style="180" customWidth="1"/>
    <col min="1539" max="1539" width="1.7109375" style="180" customWidth="1"/>
    <col min="1540" max="1540" width="12.7109375" style="180" customWidth="1"/>
    <col min="1541" max="1541" width="1.7109375" style="180" customWidth="1"/>
    <col min="1542" max="1542" width="12.42578125" style="180" bestFit="1" customWidth="1"/>
    <col min="1543" max="1543" width="1.7109375" style="180" customWidth="1"/>
    <col min="1544" max="1544" width="13.42578125" style="180" bestFit="1" customWidth="1"/>
    <col min="1545" max="1545" width="1.7109375" style="180" customWidth="1"/>
    <col min="1546" max="1546" width="13.42578125" style="180" bestFit="1" customWidth="1"/>
    <col min="1547" max="1547" width="1.7109375" style="180" customWidth="1"/>
    <col min="1548" max="1548" width="12.42578125" style="180" bestFit="1" customWidth="1"/>
    <col min="1549" max="1549" width="1.7109375" style="180" customWidth="1"/>
    <col min="1550" max="1550" width="12.42578125" style="180" bestFit="1" customWidth="1"/>
    <col min="1551" max="1551" width="1.7109375" style="180" customWidth="1"/>
    <col min="1552" max="1552" width="12.42578125" style="180" bestFit="1" customWidth="1"/>
    <col min="1553" max="1553" width="1.7109375" style="180" customWidth="1"/>
    <col min="1554" max="1554" width="12.42578125" style="180" bestFit="1" customWidth="1"/>
    <col min="1555" max="1555" width="1.7109375" style="180" customWidth="1"/>
    <col min="1556" max="1792" width="9.140625" style="180"/>
    <col min="1793" max="1793" width="35.7109375" style="180" customWidth="1"/>
    <col min="1794" max="1794" width="12.7109375" style="180" customWidth="1"/>
    <col min="1795" max="1795" width="1.7109375" style="180" customWidth="1"/>
    <col min="1796" max="1796" width="12.7109375" style="180" customWidth="1"/>
    <col min="1797" max="1797" width="1.7109375" style="180" customWidth="1"/>
    <col min="1798" max="1798" width="12.42578125" style="180" bestFit="1" customWidth="1"/>
    <col min="1799" max="1799" width="1.7109375" style="180" customWidth="1"/>
    <col min="1800" max="1800" width="13.42578125" style="180" bestFit="1" customWidth="1"/>
    <col min="1801" max="1801" width="1.7109375" style="180" customWidth="1"/>
    <col min="1802" max="1802" width="13.42578125" style="180" bestFit="1" customWidth="1"/>
    <col min="1803" max="1803" width="1.7109375" style="180" customWidth="1"/>
    <col min="1804" max="1804" width="12.42578125" style="180" bestFit="1" customWidth="1"/>
    <col min="1805" max="1805" width="1.7109375" style="180" customWidth="1"/>
    <col min="1806" max="1806" width="12.42578125" style="180" bestFit="1" customWidth="1"/>
    <col min="1807" max="1807" width="1.7109375" style="180" customWidth="1"/>
    <col min="1808" max="1808" width="12.42578125" style="180" bestFit="1" customWidth="1"/>
    <col min="1809" max="1809" width="1.7109375" style="180" customWidth="1"/>
    <col min="1810" max="1810" width="12.42578125" style="180" bestFit="1" customWidth="1"/>
    <col min="1811" max="1811" width="1.7109375" style="180" customWidth="1"/>
    <col min="1812" max="2048" width="9.140625" style="180"/>
    <col min="2049" max="2049" width="35.7109375" style="180" customWidth="1"/>
    <col min="2050" max="2050" width="12.7109375" style="180" customWidth="1"/>
    <col min="2051" max="2051" width="1.7109375" style="180" customWidth="1"/>
    <col min="2052" max="2052" width="12.7109375" style="180" customWidth="1"/>
    <col min="2053" max="2053" width="1.7109375" style="180" customWidth="1"/>
    <col min="2054" max="2054" width="12.42578125" style="180" bestFit="1" customWidth="1"/>
    <col min="2055" max="2055" width="1.7109375" style="180" customWidth="1"/>
    <col min="2056" max="2056" width="13.42578125" style="180" bestFit="1" customWidth="1"/>
    <col min="2057" max="2057" width="1.7109375" style="180" customWidth="1"/>
    <col min="2058" max="2058" width="13.42578125" style="180" bestFit="1" customWidth="1"/>
    <col min="2059" max="2059" width="1.7109375" style="180" customWidth="1"/>
    <col min="2060" max="2060" width="12.42578125" style="180" bestFit="1" customWidth="1"/>
    <col min="2061" max="2061" width="1.7109375" style="180" customWidth="1"/>
    <col min="2062" max="2062" width="12.42578125" style="180" bestFit="1" customWidth="1"/>
    <col min="2063" max="2063" width="1.7109375" style="180" customWidth="1"/>
    <col min="2064" max="2064" width="12.42578125" style="180" bestFit="1" customWidth="1"/>
    <col min="2065" max="2065" width="1.7109375" style="180" customWidth="1"/>
    <col min="2066" max="2066" width="12.42578125" style="180" bestFit="1" customWidth="1"/>
    <col min="2067" max="2067" width="1.7109375" style="180" customWidth="1"/>
    <col min="2068" max="2304" width="9.140625" style="180"/>
    <col min="2305" max="2305" width="35.7109375" style="180" customWidth="1"/>
    <col min="2306" max="2306" width="12.7109375" style="180" customWidth="1"/>
    <col min="2307" max="2307" width="1.7109375" style="180" customWidth="1"/>
    <col min="2308" max="2308" width="12.7109375" style="180" customWidth="1"/>
    <col min="2309" max="2309" width="1.7109375" style="180" customWidth="1"/>
    <col min="2310" max="2310" width="12.42578125" style="180" bestFit="1" customWidth="1"/>
    <col min="2311" max="2311" width="1.7109375" style="180" customWidth="1"/>
    <col min="2312" max="2312" width="13.42578125" style="180" bestFit="1" customWidth="1"/>
    <col min="2313" max="2313" width="1.7109375" style="180" customWidth="1"/>
    <col min="2314" max="2314" width="13.42578125" style="180" bestFit="1" customWidth="1"/>
    <col min="2315" max="2315" width="1.7109375" style="180" customWidth="1"/>
    <col min="2316" max="2316" width="12.42578125" style="180" bestFit="1" customWidth="1"/>
    <col min="2317" max="2317" width="1.7109375" style="180" customWidth="1"/>
    <col min="2318" max="2318" width="12.42578125" style="180" bestFit="1" customWidth="1"/>
    <col min="2319" max="2319" width="1.7109375" style="180" customWidth="1"/>
    <col min="2320" max="2320" width="12.42578125" style="180" bestFit="1" customWidth="1"/>
    <col min="2321" max="2321" width="1.7109375" style="180" customWidth="1"/>
    <col min="2322" max="2322" width="12.42578125" style="180" bestFit="1" customWidth="1"/>
    <col min="2323" max="2323" width="1.7109375" style="180" customWidth="1"/>
    <col min="2324" max="2560" width="9.140625" style="180"/>
    <col min="2561" max="2561" width="35.7109375" style="180" customWidth="1"/>
    <col min="2562" max="2562" width="12.7109375" style="180" customWidth="1"/>
    <col min="2563" max="2563" width="1.7109375" style="180" customWidth="1"/>
    <col min="2564" max="2564" width="12.7109375" style="180" customWidth="1"/>
    <col min="2565" max="2565" width="1.7109375" style="180" customWidth="1"/>
    <col min="2566" max="2566" width="12.42578125" style="180" bestFit="1" customWidth="1"/>
    <col min="2567" max="2567" width="1.7109375" style="180" customWidth="1"/>
    <col min="2568" max="2568" width="13.42578125" style="180" bestFit="1" customWidth="1"/>
    <col min="2569" max="2569" width="1.7109375" style="180" customWidth="1"/>
    <col min="2570" max="2570" width="13.42578125" style="180" bestFit="1" customWidth="1"/>
    <col min="2571" max="2571" width="1.7109375" style="180" customWidth="1"/>
    <col min="2572" max="2572" width="12.42578125" style="180" bestFit="1" customWidth="1"/>
    <col min="2573" max="2573" width="1.7109375" style="180" customWidth="1"/>
    <col min="2574" max="2574" width="12.42578125" style="180" bestFit="1" customWidth="1"/>
    <col min="2575" max="2575" width="1.7109375" style="180" customWidth="1"/>
    <col min="2576" max="2576" width="12.42578125" style="180" bestFit="1" customWidth="1"/>
    <col min="2577" max="2577" width="1.7109375" style="180" customWidth="1"/>
    <col min="2578" max="2578" width="12.42578125" style="180" bestFit="1" customWidth="1"/>
    <col min="2579" max="2579" width="1.7109375" style="180" customWidth="1"/>
    <col min="2580" max="2816" width="9.140625" style="180"/>
    <col min="2817" max="2817" width="35.7109375" style="180" customWidth="1"/>
    <col min="2818" max="2818" width="12.7109375" style="180" customWidth="1"/>
    <col min="2819" max="2819" width="1.7109375" style="180" customWidth="1"/>
    <col min="2820" max="2820" width="12.7109375" style="180" customWidth="1"/>
    <col min="2821" max="2821" width="1.7109375" style="180" customWidth="1"/>
    <col min="2822" max="2822" width="12.42578125" style="180" bestFit="1" customWidth="1"/>
    <col min="2823" max="2823" width="1.7109375" style="180" customWidth="1"/>
    <col min="2824" max="2824" width="13.42578125" style="180" bestFit="1" customWidth="1"/>
    <col min="2825" max="2825" width="1.7109375" style="180" customWidth="1"/>
    <col min="2826" max="2826" width="13.42578125" style="180" bestFit="1" customWidth="1"/>
    <col min="2827" max="2827" width="1.7109375" style="180" customWidth="1"/>
    <col min="2828" max="2828" width="12.42578125" style="180" bestFit="1" customWidth="1"/>
    <col min="2829" max="2829" width="1.7109375" style="180" customWidth="1"/>
    <col min="2830" max="2830" width="12.42578125" style="180" bestFit="1" customWidth="1"/>
    <col min="2831" max="2831" width="1.7109375" style="180" customWidth="1"/>
    <col min="2832" max="2832" width="12.42578125" style="180" bestFit="1" customWidth="1"/>
    <col min="2833" max="2833" width="1.7109375" style="180" customWidth="1"/>
    <col min="2834" max="2834" width="12.42578125" style="180" bestFit="1" customWidth="1"/>
    <col min="2835" max="2835" width="1.7109375" style="180" customWidth="1"/>
    <col min="2836" max="3072" width="9.140625" style="180"/>
    <col min="3073" max="3073" width="35.7109375" style="180" customWidth="1"/>
    <col min="3074" max="3074" width="12.7109375" style="180" customWidth="1"/>
    <col min="3075" max="3075" width="1.7109375" style="180" customWidth="1"/>
    <col min="3076" max="3076" width="12.7109375" style="180" customWidth="1"/>
    <col min="3077" max="3077" width="1.7109375" style="180" customWidth="1"/>
    <col min="3078" max="3078" width="12.42578125" style="180" bestFit="1" customWidth="1"/>
    <col min="3079" max="3079" width="1.7109375" style="180" customWidth="1"/>
    <col min="3080" max="3080" width="13.42578125" style="180" bestFit="1" customWidth="1"/>
    <col min="3081" max="3081" width="1.7109375" style="180" customWidth="1"/>
    <col min="3082" max="3082" width="13.42578125" style="180" bestFit="1" customWidth="1"/>
    <col min="3083" max="3083" width="1.7109375" style="180" customWidth="1"/>
    <col min="3084" max="3084" width="12.42578125" style="180" bestFit="1" customWidth="1"/>
    <col min="3085" max="3085" width="1.7109375" style="180" customWidth="1"/>
    <col min="3086" max="3086" width="12.42578125" style="180" bestFit="1" customWidth="1"/>
    <col min="3087" max="3087" width="1.7109375" style="180" customWidth="1"/>
    <col min="3088" max="3088" width="12.42578125" style="180" bestFit="1" customWidth="1"/>
    <col min="3089" max="3089" width="1.7109375" style="180" customWidth="1"/>
    <col min="3090" max="3090" width="12.42578125" style="180" bestFit="1" customWidth="1"/>
    <col min="3091" max="3091" width="1.7109375" style="180" customWidth="1"/>
    <col min="3092" max="3328" width="9.140625" style="180"/>
    <col min="3329" max="3329" width="35.7109375" style="180" customWidth="1"/>
    <col min="3330" max="3330" width="12.7109375" style="180" customWidth="1"/>
    <col min="3331" max="3331" width="1.7109375" style="180" customWidth="1"/>
    <col min="3332" max="3332" width="12.7109375" style="180" customWidth="1"/>
    <col min="3333" max="3333" width="1.7109375" style="180" customWidth="1"/>
    <col min="3334" max="3334" width="12.42578125" style="180" bestFit="1" customWidth="1"/>
    <col min="3335" max="3335" width="1.7109375" style="180" customWidth="1"/>
    <col min="3336" max="3336" width="13.42578125" style="180" bestFit="1" customWidth="1"/>
    <col min="3337" max="3337" width="1.7109375" style="180" customWidth="1"/>
    <col min="3338" max="3338" width="13.42578125" style="180" bestFit="1" customWidth="1"/>
    <col min="3339" max="3339" width="1.7109375" style="180" customWidth="1"/>
    <col min="3340" max="3340" width="12.42578125" style="180" bestFit="1" customWidth="1"/>
    <col min="3341" max="3341" width="1.7109375" style="180" customWidth="1"/>
    <col min="3342" max="3342" width="12.42578125" style="180" bestFit="1" customWidth="1"/>
    <col min="3343" max="3343" width="1.7109375" style="180" customWidth="1"/>
    <col min="3344" max="3344" width="12.42578125" style="180" bestFit="1" customWidth="1"/>
    <col min="3345" max="3345" width="1.7109375" style="180" customWidth="1"/>
    <col min="3346" max="3346" width="12.42578125" style="180" bestFit="1" customWidth="1"/>
    <col min="3347" max="3347" width="1.7109375" style="180" customWidth="1"/>
    <col min="3348" max="3584" width="9.140625" style="180"/>
    <col min="3585" max="3585" width="35.7109375" style="180" customWidth="1"/>
    <col min="3586" max="3586" width="12.7109375" style="180" customWidth="1"/>
    <col min="3587" max="3587" width="1.7109375" style="180" customWidth="1"/>
    <col min="3588" max="3588" width="12.7109375" style="180" customWidth="1"/>
    <col min="3589" max="3589" width="1.7109375" style="180" customWidth="1"/>
    <col min="3590" max="3590" width="12.42578125" style="180" bestFit="1" customWidth="1"/>
    <col min="3591" max="3591" width="1.7109375" style="180" customWidth="1"/>
    <col min="3592" max="3592" width="13.42578125" style="180" bestFit="1" customWidth="1"/>
    <col min="3593" max="3593" width="1.7109375" style="180" customWidth="1"/>
    <col min="3594" max="3594" width="13.42578125" style="180" bestFit="1" customWidth="1"/>
    <col min="3595" max="3595" width="1.7109375" style="180" customWidth="1"/>
    <col min="3596" max="3596" width="12.42578125" style="180" bestFit="1" customWidth="1"/>
    <col min="3597" max="3597" width="1.7109375" style="180" customWidth="1"/>
    <col min="3598" max="3598" width="12.42578125" style="180" bestFit="1" customWidth="1"/>
    <col min="3599" max="3599" width="1.7109375" style="180" customWidth="1"/>
    <col min="3600" max="3600" width="12.42578125" style="180" bestFit="1" customWidth="1"/>
    <col min="3601" max="3601" width="1.7109375" style="180" customWidth="1"/>
    <col min="3602" max="3602" width="12.42578125" style="180" bestFit="1" customWidth="1"/>
    <col min="3603" max="3603" width="1.7109375" style="180" customWidth="1"/>
    <col min="3604" max="3840" width="9.140625" style="180"/>
    <col min="3841" max="3841" width="35.7109375" style="180" customWidth="1"/>
    <col min="3842" max="3842" width="12.7109375" style="180" customWidth="1"/>
    <col min="3843" max="3843" width="1.7109375" style="180" customWidth="1"/>
    <col min="3844" max="3844" width="12.7109375" style="180" customWidth="1"/>
    <col min="3845" max="3845" width="1.7109375" style="180" customWidth="1"/>
    <col min="3846" max="3846" width="12.42578125" style="180" bestFit="1" customWidth="1"/>
    <col min="3847" max="3847" width="1.7109375" style="180" customWidth="1"/>
    <col min="3848" max="3848" width="13.42578125" style="180" bestFit="1" customWidth="1"/>
    <col min="3849" max="3849" width="1.7109375" style="180" customWidth="1"/>
    <col min="3850" max="3850" width="13.42578125" style="180" bestFit="1" customWidth="1"/>
    <col min="3851" max="3851" width="1.7109375" style="180" customWidth="1"/>
    <col min="3852" max="3852" width="12.42578125" style="180" bestFit="1" customWidth="1"/>
    <col min="3853" max="3853" width="1.7109375" style="180" customWidth="1"/>
    <col min="3854" max="3854" width="12.42578125" style="180" bestFit="1" customWidth="1"/>
    <col min="3855" max="3855" width="1.7109375" style="180" customWidth="1"/>
    <col min="3856" max="3856" width="12.42578125" style="180" bestFit="1" customWidth="1"/>
    <col min="3857" max="3857" width="1.7109375" style="180" customWidth="1"/>
    <col min="3858" max="3858" width="12.42578125" style="180" bestFit="1" customWidth="1"/>
    <col min="3859" max="3859" width="1.7109375" style="180" customWidth="1"/>
    <col min="3860" max="4096" width="9.140625" style="180"/>
    <col min="4097" max="4097" width="35.7109375" style="180" customWidth="1"/>
    <col min="4098" max="4098" width="12.7109375" style="180" customWidth="1"/>
    <col min="4099" max="4099" width="1.7109375" style="180" customWidth="1"/>
    <col min="4100" max="4100" width="12.7109375" style="180" customWidth="1"/>
    <col min="4101" max="4101" width="1.7109375" style="180" customWidth="1"/>
    <col min="4102" max="4102" width="12.42578125" style="180" bestFit="1" customWidth="1"/>
    <col min="4103" max="4103" width="1.7109375" style="180" customWidth="1"/>
    <col min="4104" max="4104" width="13.42578125" style="180" bestFit="1" customWidth="1"/>
    <col min="4105" max="4105" width="1.7109375" style="180" customWidth="1"/>
    <col min="4106" max="4106" width="13.42578125" style="180" bestFit="1" customWidth="1"/>
    <col min="4107" max="4107" width="1.7109375" style="180" customWidth="1"/>
    <col min="4108" max="4108" width="12.42578125" style="180" bestFit="1" customWidth="1"/>
    <col min="4109" max="4109" width="1.7109375" style="180" customWidth="1"/>
    <col min="4110" max="4110" width="12.42578125" style="180" bestFit="1" customWidth="1"/>
    <col min="4111" max="4111" width="1.7109375" style="180" customWidth="1"/>
    <col min="4112" max="4112" width="12.42578125" style="180" bestFit="1" customWidth="1"/>
    <col min="4113" max="4113" width="1.7109375" style="180" customWidth="1"/>
    <col min="4114" max="4114" width="12.42578125" style="180" bestFit="1" customWidth="1"/>
    <col min="4115" max="4115" width="1.7109375" style="180" customWidth="1"/>
    <col min="4116" max="4352" width="9.140625" style="180"/>
    <col min="4353" max="4353" width="35.7109375" style="180" customWidth="1"/>
    <col min="4354" max="4354" width="12.7109375" style="180" customWidth="1"/>
    <col min="4355" max="4355" width="1.7109375" style="180" customWidth="1"/>
    <col min="4356" max="4356" width="12.7109375" style="180" customWidth="1"/>
    <col min="4357" max="4357" width="1.7109375" style="180" customWidth="1"/>
    <col min="4358" max="4358" width="12.42578125" style="180" bestFit="1" customWidth="1"/>
    <col min="4359" max="4359" width="1.7109375" style="180" customWidth="1"/>
    <col min="4360" max="4360" width="13.42578125" style="180" bestFit="1" customWidth="1"/>
    <col min="4361" max="4361" width="1.7109375" style="180" customWidth="1"/>
    <col min="4362" max="4362" width="13.42578125" style="180" bestFit="1" customWidth="1"/>
    <col min="4363" max="4363" width="1.7109375" style="180" customWidth="1"/>
    <col min="4364" max="4364" width="12.42578125" style="180" bestFit="1" customWidth="1"/>
    <col min="4365" max="4365" width="1.7109375" style="180" customWidth="1"/>
    <col min="4366" max="4366" width="12.42578125" style="180" bestFit="1" customWidth="1"/>
    <col min="4367" max="4367" width="1.7109375" style="180" customWidth="1"/>
    <col min="4368" max="4368" width="12.42578125" style="180" bestFit="1" customWidth="1"/>
    <col min="4369" max="4369" width="1.7109375" style="180" customWidth="1"/>
    <col min="4370" max="4370" width="12.42578125" style="180" bestFit="1" customWidth="1"/>
    <col min="4371" max="4371" width="1.7109375" style="180" customWidth="1"/>
    <col min="4372" max="4608" width="9.140625" style="180"/>
    <col min="4609" max="4609" width="35.7109375" style="180" customWidth="1"/>
    <col min="4610" max="4610" width="12.7109375" style="180" customWidth="1"/>
    <col min="4611" max="4611" width="1.7109375" style="180" customWidth="1"/>
    <col min="4612" max="4612" width="12.7109375" style="180" customWidth="1"/>
    <col min="4613" max="4613" width="1.7109375" style="180" customWidth="1"/>
    <col min="4614" max="4614" width="12.42578125" style="180" bestFit="1" customWidth="1"/>
    <col min="4615" max="4615" width="1.7109375" style="180" customWidth="1"/>
    <col min="4616" max="4616" width="13.42578125" style="180" bestFit="1" customWidth="1"/>
    <col min="4617" max="4617" width="1.7109375" style="180" customWidth="1"/>
    <col min="4618" max="4618" width="13.42578125" style="180" bestFit="1" customWidth="1"/>
    <col min="4619" max="4619" width="1.7109375" style="180" customWidth="1"/>
    <col min="4620" max="4620" width="12.42578125" style="180" bestFit="1" customWidth="1"/>
    <col min="4621" max="4621" width="1.7109375" style="180" customWidth="1"/>
    <col min="4622" max="4622" width="12.42578125" style="180" bestFit="1" customWidth="1"/>
    <col min="4623" max="4623" width="1.7109375" style="180" customWidth="1"/>
    <col min="4624" max="4624" width="12.42578125" style="180" bestFit="1" customWidth="1"/>
    <col min="4625" max="4625" width="1.7109375" style="180" customWidth="1"/>
    <col min="4626" max="4626" width="12.42578125" style="180" bestFit="1" customWidth="1"/>
    <col min="4627" max="4627" width="1.7109375" style="180" customWidth="1"/>
    <col min="4628" max="4864" width="9.140625" style="180"/>
    <col min="4865" max="4865" width="35.7109375" style="180" customWidth="1"/>
    <col min="4866" max="4866" width="12.7109375" style="180" customWidth="1"/>
    <col min="4867" max="4867" width="1.7109375" style="180" customWidth="1"/>
    <col min="4868" max="4868" width="12.7109375" style="180" customWidth="1"/>
    <col min="4869" max="4869" width="1.7109375" style="180" customWidth="1"/>
    <col min="4870" max="4870" width="12.42578125" style="180" bestFit="1" customWidth="1"/>
    <col min="4871" max="4871" width="1.7109375" style="180" customWidth="1"/>
    <col min="4872" max="4872" width="13.42578125" style="180" bestFit="1" customWidth="1"/>
    <col min="4873" max="4873" width="1.7109375" style="180" customWidth="1"/>
    <col min="4874" max="4874" width="13.42578125" style="180" bestFit="1" customWidth="1"/>
    <col min="4875" max="4875" width="1.7109375" style="180" customWidth="1"/>
    <col min="4876" max="4876" width="12.42578125" style="180" bestFit="1" customWidth="1"/>
    <col min="4877" max="4877" width="1.7109375" style="180" customWidth="1"/>
    <col min="4878" max="4878" width="12.42578125" style="180" bestFit="1" customWidth="1"/>
    <col min="4879" max="4879" width="1.7109375" style="180" customWidth="1"/>
    <col min="4880" max="4880" width="12.42578125" style="180" bestFit="1" customWidth="1"/>
    <col min="4881" max="4881" width="1.7109375" style="180" customWidth="1"/>
    <col min="4882" max="4882" width="12.42578125" style="180" bestFit="1" customWidth="1"/>
    <col min="4883" max="4883" width="1.7109375" style="180" customWidth="1"/>
    <col min="4884" max="5120" width="9.140625" style="180"/>
    <col min="5121" max="5121" width="35.7109375" style="180" customWidth="1"/>
    <col min="5122" max="5122" width="12.7109375" style="180" customWidth="1"/>
    <col min="5123" max="5123" width="1.7109375" style="180" customWidth="1"/>
    <col min="5124" max="5124" width="12.7109375" style="180" customWidth="1"/>
    <col min="5125" max="5125" width="1.7109375" style="180" customWidth="1"/>
    <col min="5126" max="5126" width="12.42578125" style="180" bestFit="1" customWidth="1"/>
    <col min="5127" max="5127" width="1.7109375" style="180" customWidth="1"/>
    <col min="5128" max="5128" width="13.42578125" style="180" bestFit="1" customWidth="1"/>
    <col min="5129" max="5129" width="1.7109375" style="180" customWidth="1"/>
    <col min="5130" max="5130" width="13.42578125" style="180" bestFit="1" customWidth="1"/>
    <col min="5131" max="5131" width="1.7109375" style="180" customWidth="1"/>
    <col min="5132" max="5132" width="12.42578125" style="180" bestFit="1" customWidth="1"/>
    <col min="5133" max="5133" width="1.7109375" style="180" customWidth="1"/>
    <col min="5134" max="5134" width="12.42578125" style="180" bestFit="1" customWidth="1"/>
    <col min="5135" max="5135" width="1.7109375" style="180" customWidth="1"/>
    <col min="5136" max="5136" width="12.42578125" style="180" bestFit="1" customWidth="1"/>
    <col min="5137" max="5137" width="1.7109375" style="180" customWidth="1"/>
    <col min="5138" max="5138" width="12.42578125" style="180" bestFit="1" customWidth="1"/>
    <col min="5139" max="5139" width="1.7109375" style="180" customWidth="1"/>
    <col min="5140" max="5376" width="9.140625" style="180"/>
    <col min="5377" max="5377" width="35.7109375" style="180" customWidth="1"/>
    <col min="5378" max="5378" width="12.7109375" style="180" customWidth="1"/>
    <col min="5379" max="5379" width="1.7109375" style="180" customWidth="1"/>
    <col min="5380" max="5380" width="12.7109375" style="180" customWidth="1"/>
    <col min="5381" max="5381" width="1.7109375" style="180" customWidth="1"/>
    <col min="5382" max="5382" width="12.42578125" style="180" bestFit="1" customWidth="1"/>
    <col min="5383" max="5383" width="1.7109375" style="180" customWidth="1"/>
    <col min="5384" max="5384" width="13.42578125" style="180" bestFit="1" customWidth="1"/>
    <col min="5385" max="5385" width="1.7109375" style="180" customWidth="1"/>
    <col min="5386" max="5386" width="13.42578125" style="180" bestFit="1" customWidth="1"/>
    <col min="5387" max="5387" width="1.7109375" style="180" customWidth="1"/>
    <col min="5388" max="5388" width="12.42578125" style="180" bestFit="1" customWidth="1"/>
    <col min="5389" max="5389" width="1.7109375" style="180" customWidth="1"/>
    <col min="5390" max="5390" width="12.42578125" style="180" bestFit="1" customWidth="1"/>
    <col min="5391" max="5391" width="1.7109375" style="180" customWidth="1"/>
    <col min="5392" max="5392" width="12.42578125" style="180" bestFit="1" customWidth="1"/>
    <col min="5393" max="5393" width="1.7109375" style="180" customWidth="1"/>
    <col min="5394" max="5394" width="12.42578125" style="180" bestFit="1" customWidth="1"/>
    <col min="5395" max="5395" width="1.7109375" style="180" customWidth="1"/>
    <col min="5396" max="5632" width="9.140625" style="180"/>
    <col min="5633" max="5633" width="35.7109375" style="180" customWidth="1"/>
    <col min="5634" max="5634" width="12.7109375" style="180" customWidth="1"/>
    <col min="5635" max="5635" width="1.7109375" style="180" customWidth="1"/>
    <col min="5636" max="5636" width="12.7109375" style="180" customWidth="1"/>
    <col min="5637" max="5637" width="1.7109375" style="180" customWidth="1"/>
    <col min="5638" max="5638" width="12.42578125" style="180" bestFit="1" customWidth="1"/>
    <col min="5639" max="5639" width="1.7109375" style="180" customWidth="1"/>
    <col min="5640" max="5640" width="13.42578125" style="180" bestFit="1" customWidth="1"/>
    <col min="5641" max="5641" width="1.7109375" style="180" customWidth="1"/>
    <col min="5642" max="5642" width="13.42578125" style="180" bestFit="1" customWidth="1"/>
    <col min="5643" max="5643" width="1.7109375" style="180" customWidth="1"/>
    <col min="5644" max="5644" width="12.42578125" style="180" bestFit="1" customWidth="1"/>
    <col min="5645" max="5645" width="1.7109375" style="180" customWidth="1"/>
    <col min="5646" max="5646" width="12.42578125" style="180" bestFit="1" customWidth="1"/>
    <col min="5647" max="5647" width="1.7109375" style="180" customWidth="1"/>
    <col min="5648" max="5648" width="12.42578125" style="180" bestFit="1" customWidth="1"/>
    <col min="5649" max="5649" width="1.7109375" style="180" customWidth="1"/>
    <col min="5650" max="5650" width="12.42578125" style="180" bestFit="1" customWidth="1"/>
    <col min="5651" max="5651" width="1.7109375" style="180" customWidth="1"/>
    <col min="5652" max="5888" width="9.140625" style="180"/>
    <col min="5889" max="5889" width="35.7109375" style="180" customWidth="1"/>
    <col min="5890" max="5890" width="12.7109375" style="180" customWidth="1"/>
    <col min="5891" max="5891" width="1.7109375" style="180" customWidth="1"/>
    <col min="5892" max="5892" width="12.7109375" style="180" customWidth="1"/>
    <col min="5893" max="5893" width="1.7109375" style="180" customWidth="1"/>
    <col min="5894" max="5894" width="12.42578125" style="180" bestFit="1" customWidth="1"/>
    <col min="5895" max="5895" width="1.7109375" style="180" customWidth="1"/>
    <col min="5896" max="5896" width="13.42578125" style="180" bestFit="1" customWidth="1"/>
    <col min="5897" max="5897" width="1.7109375" style="180" customWidth="1"/>
    <col min="5898" max="5898" width="13.42578125" style="180" bestFit="1" customWidth="1"/>
    <col min="5899" max="5899" width="1.7109375" style="180" customWidth="1"/>
    <col min="5900" max="5900" width="12.42578125" style="180" bestFit="1" customWidth="1"/>
    <col min="5901" max="5901" width="1.7109375" style="180" customWidth="1"/>
    <col min="5902" max="5902" width="12.42578125" style="180" bestFit="1" customWidth="1"/>
    <col min="5903" max="5903" width="1.7109375" style="180" customWidth="1"/>
    <col min="5904" max="5904" width="12.42578125" style="180" bestFit="1" customWidth="1"/>
    <col min="5905" max="5905" width="1.7109375" style="180" customWidth="1"/>
    <col min="5906" max="5906" width="12.42578125" style="180" bestFit="1" customWidth="1"/>
    <col min="5907" max="5907" width="1.7109375" style="180" customWidth="1"/>
    <col min="5908" max="6144" width="9.140625" style="180"/>
    <col min="6145" max="6145" width="35.7109375" style="180" customWidth="1"/>
    <col min="6146" max="6146" width="12.7109375" style="180" customWidth="1"/>
    <col min="6147" max="6147" width="1.7109375" style="180" customWidth="1"/>
    <col min="6148" max="6148" width="12.7109375" style="180" customWidth="1"/>
    <col min="6149" max="6149" width="1.7109375" style="180" customWidth="1"/>
    <col min="6150" max="6150" width="12.42578125" style="180" bestFit="1" customWidth="1"/>
    <col min="6151" max="6151" width="1.7109375" style="180" customWidth="1"/>
    <col min="6152" max="6152" width="13.42578125" style="180" bestFit="1" customWidth="1"/>
    <col min="6153" max="6153" width="1.7109375" style="180" customWidth="1"/>
    <col min="6154" max="6154" width="13.42578125" style="180" bestFit="1" customWidth="1"/>
    <col min="6155" max="6155" width="1.7109375" style="180" customWidth="1"/>
    <col min="6156" max="6156" width="12.42578125" style="180" bestFit="1" customWidth="1"/>
    <col min="6157" max="6157" width="1.7109375" style="180" customWidth="1"/>
    <col min="6158" max="6158" width="12.42578125" style="180" bestFit="1" customWidth="1"/>
    <col min="6159" max="6159" width="1.7109375" style="180" customWidth="1"/>
    <col min="6160" max="6160" width="12.42578125" style="180" bestFit="1" customWidth="1"/>
    <col min="6161" max="6161" width="1.7109375" style="180" customWidth="1"/>
    <col min="6162" max="6162" width="12.42578125" style="180" bestFit="1" customWidth="1"/>
    <col min="6163" max="6163" width="1.7109375" style="180" customWidth="1"/>
    <col min="6164" max="6400" width="9.140625" style="180"/>
    <col min="6401" max="6401" width="35.7109375" style="180" customWidth="1"/>
    <col min="6402" max="6402" width="12.7109375" style="180" customWidth="1"/>
    <col min="6403" max="6403" width="1.7109375" style="180" customWidth="1"/>
    <col min="6404" max="6404" width="12.7109375" style="180" customWidth="1"/>
    <col min="6405" max="6405" width="1.7109375" style="180" customWidth="1"/>
    <col min="6406" max="6406" width="12.42578125" style="180" bestFit="1" customWidth="1"/>
    <col min="6407" max="6407" width="1.7109375" style="180" customWidth="1"/>
    <col min="6408" max="6408" width="13.42578125" style="180" bestFit="1" customWidth="1"/>
    <col min="6409" max="6409" width="1.7109375" style="180" customWidth="1"/>
    <col min="6410" max="6410" width="13.42578125" style="180" bestFit="1" customWidth="1"/>
    <col min="6411" max="6411" width="1.7109375" style="180" customWidth="1"/>
    <col min="6412" max="6412" width="12.42578125" style="180" bestFit="1" customWidth="1"/>
    <col min="6413" max="6413" width="1.7109375" style="180" customWidth="1"/>
    <col min="6414" max="6414" width="12.42578125" style="180" bestFit="1" customWidth="1"/>
    <col min="6415" max="6415" width="1.7109375" style="180" customWidth="1"/>
    <col min="6416" max="6416" width="12.42578125" style="180" bestFit="1" customWidth="1"/>
    <col min="6417" max="6417" width="1.7109375" style="180" customWidth="1"/>
    <col min="6418" max="6418" width="12.42578125" style="180" bestFit="1" customWidth="1"/>
    <col min="6419" max="6419" width="1.7109375" style="180" customWidth="1"/>
    <col min="6420" max="6656" width="9.140625" style="180"/>
    <col min="6657" max="6657" width="35.7109375" style="180" customWidth="1"/>
    <col min="6658" max="6658" width="12.7109375" style="180" customWidth="1"/>
    <col min="6659" max="6659" width="1.7109375" style="180" customWidth="1"/>
    <col min="6660" max="6660" width="12.7109375" style="180" customWidth="1"/>
    <col min="6661" max="6661" width="1.7109375" style="180" customWidth="1"/>
    <col min="6662" max="6662" width="12.42578125" style="180" bestFit="1" customWidth="1"/>
    <col min="6663" max="6663" width="1.7109375" style="180" customWidth="1"/>
    <col min="6664" max="6664" width="13.42578125" style="180" bestFit="1" customWidth="1"/>
    <col min="6665" max="6665" width="1.7109375" style="180" customWidth="1"/>
    <col min="6666" max="6666" width="13.42578125" style="180" bestFit="1" customWidth="1"/>
    <col min="6667" max="6667" width="1.7109375" style="180" customWidth="1"/>
    <col min="6668" max="6668" width="12.42578125" style="180" bestFit="1" customWidth="1"/>
    <col min="6669" max="6669" width="1.7109375" style="180" customWidth="1"/>
    <col min="6670" max="6670" width="12.42578125" style="180" bestFit="1" customWidth="1"/>
    <col min="6671" max="6671" width="1.7109375" style="180" customWidth="1"/>
    <col min="6672" max="6672" width="12.42578125" style="180" bestFit="1" customWidth="1"/>
    <col min="6673" max="6673" width="1.7109375" style="180" customWidth="1"/>
    <col min="6674" max="6674" width="12.42578125" style="180" bestFit="1" customWidth="1"/>
    <col min="6675" max="6675" width="1.7109375" style="180" customWidth="1"/>
    <col min="6676" max="6912" width="9.140625" style="180"/>
    <col min="6913" max="6913" width="35.7109375" style="180" customWidth="1"/>
    <col min="6914" max="6914" width="12.7109375" style="180" customWidth="1"/>
    <col min="6915" max="6915" width="1.7109375" style="180" customWidth="1"/>
    <col min="6916" max="6916" width="12.7109375" style="180" customWidth="1"/>
    <col min="6917" max="6917" width="1.7109375" style="180" customWidth="1"/>
    <col min="6918" max="6918" width="12.42578125" style="180" bestFit="1" customWidth="1"/>
    <col min="6919" max="6919" width="1.7109375" style="180" customWidth="1"/>
    <col min="6920" max="6920" width="13.42578125" style="180" bestFit="1" customWidth="1"/>
    <col min="6921" max="6921" width="1.7109375" style="180" customWidth="1"/>
    <col min="6922" max="6922" width="13.42578125" style="180" bestFit="1" customWidth="1"/>
    <col min="6923" max="6923" width="1.7109375" style="180" customWidth="1"/>
    <col min="6924" max="6924" width="12.42578125" style="180" bestFit="1" customWidth="1"/>
    <col min="6925" max="6925" width="1.7109375" style="180" customWidth="1"/>
    <col min="6926" max="6926" width="12.42578125" style="180" bestFit="1" customWidth="1"/>
    <col min="6927" max="6927" width="1.7109375" style="180" customWidth="1"/>
    <col min="6928" max="6928" width="12.42578125" style="180" bestFit="1" customWidth="1"/>
    <col min="6929" max="6929" width="1.7109375" style="180" customWidth="1"/>
    <col min="6930" max="6930" width="12.42578125" style="180" bestFit="1" customWidth="1"/>
    <col min="6931" max="6931" width="1.7109375" style="180" customWidth="1"/>
    <col min="6932" max="7168" width="9.140625" style="180"/>
    <col min="7169" max="7169" width="35.7109375" style="180" customWidth="1"/>
    <col min="7170" max="7170" width="12.7109375" style="180" customWidth="1"/>
    <col min="7171" max="7171" width="1.7109375" style="180" customWidth="1"/>
    <col min="7172" max="7172" width="12.7109375" style="180" customWidth="1"/>
    <col min="7173" max="7173" width="1.7109375" style="180" customWidth="1"/>
    <col min="7174" max="7174" width="12.42578125" style="180" bestFit="1" customWidth="1"/>
    <col min="7175" max="7175" width="1.7109375" style="180" customWidth="1"/>
    <col min="7176" max="7176" width="13.42578125" style="180" bestFit="1" customWidth="1"/>
    <col min="7177" max="7177" width="1.7109375" style="180" customWidth="1"/>
    <col min="7178" max="7178" width="13.42578125" style="180" bestFit="1" customWidth="1"/>
    <col min="7179" max="7179" width="1.7109375" style="180" customWidth="1"/>
    <col min="7180" max="7180" width="12.42578125" style="180" bestFit="1" customWidth="1"/>
    <col min="7181" max="7181" width="1.7109375" style="180" customWidth="1"/>
    <col min="7182" max="7182" width="12.42578125" style="180" bestFit="1" customWidth="1"/>
    <col min="7183" max="7183" width="1.7109375" style="180" customWidth="1"/>
    <col min="7184" max="7184" width="12.42578125" style="180" bestFit="1" customWidth="1"/>
    <col min="7185" max="7185" width="1.7109375" style="180" customWidth="1"/>
    <col min="7186" max="7186" width="12.42578125" style="180" bestFit="1" customWidth="1"/>
    <col min="7187" max="7187" width="1.7109375" style="180" customWidth="1"/>
    <col min="7188" max="7424" width="9.140625" style="180"/>
    <col min="7425" max="7425" width="35.7109375" style="180" customWidth="1"/>
    <col min="7426" max="7426" width="12.7109375" style="180" customWidth="1"/>
    <col min="7427" max="7427" width="1.7109375" style="180" customWidth="1"/>
    <col min="7428" max="7428" width="12.7109375" style="180" customWidth="1"/>
    <col min="7429" max="7429" width="1.7109375" style="180" customWidth="1"/>
    <col min="7430" max="7430" width="12.42578125" style="180" bestFit="1" customWidth="1"/>
    <col min="7431" max="7431" width="1.7109375" style="180" customWidth="1"/>
    <col min="7432" max="7432" width="13.42578125" style="180" bestFit="1" customWidth="1"/>
    <col min="7433" max="7433" width="1.7109375" style="180" customWidth="1"/>
    <col min="7434" max="7434" width="13.42578125" style="180" bestFit="1" customWidth="1"/>
    <col min="7435" max="7435" width="1.7109375" style="180" customWidth="1"/>
    <col min="7436" max="7436" width="12.42578125" style="180" bestFit="1" customWidth="1"/>
    <col min="7437" max="7437" width="1.7109375" style="180" customWidth="1"/>
    <col min="7438" max="7438" width="12.42578125" style="180" bestFit="1" customWidth="1"/>
    <col min="7439" max="7439" width="1.7109375" style="180" customWidth="1"/>
    <col min="7440" max="7440" width="12.42578125" style="180" bestFit="1" customWidth="1"/>
    <col min="7441" max="7441" width="1.7109375" style="180" customWidth="1"/>
    <col min="7442" max="7442" width="12.42578125" style="180" bestFit="1" customWidth="1"/>
    <col min="7443" max="7443" width="1.7109375" style="180" customWidth="1"/>
    <col min="7444" max="7680" width="9.140625" style="180"/>
    <col min="7681" max="7681" width="35.7109375" style="180" customWidth="1"/>
    <col min="7682" max="7682" width="12.7109375" style="180" customWidth="1"/>
    <col min="7683" max="7683" width="1.7109375" style="180" customWidth="1"/>
    <col min="7684" max="7684" width="12.7109375" style="180" customWidth="1"/>
    <col min="7685" max="7685" width="1.7109375" style="180" customWidth="1"/>
    <col min="7686" max="7686" width="12.42578125" style="180" bestFit="1" customWidth="1"/>
    <col min="7687" max="7687" width="1.7109375" style="180" customWidth="1"/>
    <col min="7688" max="7688" width="13.42578125" style="180" bestFit="1" customWidth="1"/>
    <col min="7689" max="7689" width="1.7109375" style="180" customWidth="1"/>
    <col min="7690" max="7690" width="13.42578125" style="180" bestFit="1" customWidth="1"/>
    <col min="7691" max="7691" width="1.7109375" style="180" customWidth="1"/>
    <col min="7692" max="7692" width="12.42578125" style="180" bestFit="1" customWidth="1"/>
    <col min="7693" max="7693" width="1.7109375" style="180" customWidth="1"/>
    <col min="7694" max="7694" width="12.42578125" style="180" bestFit="1" customWidth="1"/>
    <col min="7695" max="7695" width="1.7109375" style="180" customWidth="1"/>
    <col min="7696" max="7696" width="12.42578125" style="180" bestFit="1" customWidth="1"/>
    <col min="7697" max="7697" width="1.7109375" style="180" customWidth="1"/>
    <col min="7698" max="7698" width="12.42578125" style="180" bestFit="1" customWidth="1"/>
    <col min="7699" max="7699" width="1.7109375" style="180" customWidth="1"/>
    <col min="7700" max="7936" width="9.140625" style="180"/>
    <col min="7937" max="7937" width="35.7109375" style="180" customWidth="1"/>
    <col min="7938" max="7938" width="12.7109375" style="180" customWidth="1"/>
    <col min="7939" max="7939" width="1.7109375" style="180" customWidth="1"/>
    <col min="7940" max="7940" width="12.7109375" style="180" customWidth="1"/>
    <col min="7941" max="7941" width="1.7109375" style="180" customWidth="1"/>
    <col min="7942" max="7942" width="12.42578125" style="180" bestFit="1" customWidth="1"/>
    <col min="7943" max="7943" width="1.7109375" style="180" customWidth="1"/>
    <col min="7944" max="7944" width="13.42578125" style="180" bestFit="1" customWidth="1"/>
    <col min="7945" max="7945" width="1.7109375" style="180" customWidth="1"/>
    <col min="7946" max="7946" width="13.42578125" style="180" bestFit="1" customWidth="1"/>
    <col min="7947" max="7947" width="1.7109375" style="180" customWidth="1"/>
    <col min="7948" max="7948" width="12.42578125" style="180" bestFit="1" customWidth="1"/>
    <col min="7949" max="7949" width="1.7109375" style="180" customWidth="1"/>
    <col min="7950" max="7950" width="12.42578125" style="180" bestFit="1" customWidth="1"/>
    <col min="7951" max="7951" width="1.7109375" style="180" customWidth="1"/>
    <col min="7952" max="7952" width="12.42578125" style="180" bestFit="1" customWidth="1"/>
    <col min="7953" max="7953" width="1.7109375" style="180" customWidth="1"/>
    <col min="7954" max="7954" width="12.42578125" style="180" bestFit="1" customWidth="1"/>
    <col min="7955" max="7955" width="1.7109375" style="180" customWidth="1"/>
    <col min="7956" max="8192" width="9.140625" style="180"/>
    <col min="8193" max="8193" width="35.7109375" style="180" customWidth="1"/>
    <col min="8194" max="8194" width="12.7109375" style="180" customWidth="1"/>
    <col min="8195" max="8195" width="1.7109375" style="180" customWidth="1"/>
    <col min="8196" max="8196" width="12.7109375" style="180" customWidth="1"/>
    <col min="8197" max="8197" width="1.7109375" style="180" customWidth="1"/>
    <col min="8198" max="8198" width="12.42578125" style="180" bestFit="1" customWidth="1"/>
    <col min="8199" max="8199" width="1.7109375" style="180" customWidth="1"/>
    <col min="8200" max="8200" width="13.42578125" style="180" bestFit="1" customWidth="1"/>
    <col min="8201" max="8201" width="1.7109375" style="180" customWidth="1"/>
    <col min="8202" max="8202" width="13.42578125" style="180" bestFit="1" customWidth="1"/>
    <col min="8203" max="8203" width="1.7109375" style="180" customWidth="1"/>
    <col min="8204" max="8204" width="12.42578125" style="180" bestFit="1" customWidth="1"/>
    <col min="8205" max="8205" width="1.7109375" style="180" customWidth="1"/>
    <col min="8206" max="8206" width="12.42578125" style="180" bestFit="1" customWidth="1"/>
    <col min="8207" max="8207" width="1.7109375" style="180" customWidth="1"/>
    <col min="8208" max="8208" width="12.42578125" style="180" bestFit="1" customWidth="1"/>
    <col min="8209" max="8209" width="1.7109375" style="180" customWidth="1"/>
    <col min="8210" max="8210" width="12.42578125" style="180" bestFit="1" customWidth="1"/>
    <col min="8211" max="8211" width="1.7109375" style="180" customWidth="1"/>
    <col min="8212" max="8448" width="9.140625" style="180"/>
    <col min="8449" max="8449" width="35.7109375" style="180" customWidth="1"/>
    <col min="8450" max="8450" width="12.7109375" style="180" customWidth="1"/>
    <col min="8451" max="8451" width="1.7109375" style="180" customWidth="1"/>
    <col min="8452" max="8452" width="12.7109375" style="180" customWidth="1"/>
    <col min="8453" max="8453" width="1.7109375" style="180" customWidth="1"/>
    <col min="8454" max="8454" width="12.42578125" style="180" bestFit="1" customWidth="1"/>
    <col min="8455" max="8455" width="1.7109375" style="180" customWidth="1"/>
    <col min="8456" max="8456" width="13.42578125" style="180" bestFit="1" customWidth="1"/>
    <col min="8457" max="8457" width="1.7109375" style="180" customWidth="1"/>
    <col min="8458" max="8458" width="13.42578125" style="180" bestFit="1" customWidth="1"/>
    <col min="8459" max="8459" width="1.7109375" style="180" customWidth="1"/>
    <col min="8460" max="8460" width="12.42578125" style="180" bestFit="1" customWidth="1"/>
    <col min="8461" max="8461" width="1.7109375" style="180" customWidth="1"/>
    <col min="8462" max="8462" width="12.42578125" style="180" bestFit="1" customWidth="1"/>
    <col min="8463" max="8463" width="1.7109375" style="180" customWidth="1"/>
    <col min="8464" max="8464" width="12.42578125" style="180" bestFit="1" customWidth="1"/>
    <col min="8465" max="8465" width="1.7109375" style="180" customWidth="1"/>
    <col min="8466" max="8466" width="12.42578125" style="180" bestFit="1" customWidth="1"/>
    <col min="8467" max="8467" width="1.7109375" style="180" customWidth="1"/>
    <col min="8468" max="8704" width="9.140625" style="180"/>
    <col min="8705" max="8705" width="35.7109375" style="180" customWidth="1"/>
    <col min="8706" max="8706" width="12.7109375" style="180" customWidth="1"/>
    <col min="8707" max="8707" width="1.7109375" style="180" customWidth="1"/>
    <col min="8708" max="8708" width="12.7109375" style="180" customWidth="1"/>
    <col min="8709" max="8709" width="1.7109375" style="180" customWidth="1"/>
    <col min="8710" max="8710" width="12.42578125" style="180" bestFit="1" customWidth="1"/>
    <col min="8711" max="8711" width="1.7109375" style="180" customWidth="1"/>
    <col min="8712" max="8712" width="13.42578125" style="180" bestFit="1" customWidth="1"/>
    <col min="8713" max="8713" width="1.7109375" style="180" customWidth="1"/>
    <col min="8714" max="8714" width="13.42578125" style="180" bestFit="1" customWidth="1"/>
    <col min="8715" max="8715" width="1.7109375" style="180" customWidth="1"/>
    <col min="8716" max="8716" width="12.42578125" style="180" bestFit="1" customWidth="1"/>
    <col min="8717" max="8717" width="1.7109375" style="180" customWidth="1"/>
    <col min="8718" max="8718" width="12.42578125" style="180" bestFit="1" customWidth="1"/>
    <col min="8719" max="8719" width="1.7109375" style="180" customWidth="1"/>
    <col min="8720" max="8720" width="12.42578125" style="180" bestFit="1" customWidth="1"/>
    <col min="8721" max="8721" width="1.7109375" style="180" customWidth="1"/>
    <col min="8722" max="8722" width="12.42578125" style="180" bestFit="1" customWidth="1"/>
    <col min="8723" max="8723" width="1.7109375" style="180" customWidth="1"/>
    <col min="8724" max="8960" width="9.140625" style="180"/>
    <col min="8961" max="8961" width="35.7109375" style="180" customWidth="1"/>
    <col min="8962" max="8962" width="12.7109375" style="180" customWidth="1"/>
    <col min="8963" max="8963" width="1.7109375" style="180" customWidth="1"/>
    <col min="8964" max="8964" width="12.7109375" style="180" customWidth="1"/>
    <col min="8965" max="8965" width="1.7109375" style="180" customWidth="1"/>
    <col min="8966" max="8966" width="12.42578125" style="180" bestFit="1" customWidth="1"/>
    <col min="8967" max="8967" width="1.7109375" style="180" customWidth="1"/>
    <col min="8968" max="8968" width="13.42578125" style="180" bestFit="1" customWidth="1"/>
    <col min="8969" max="8969" width="1.7109375" style="180" customWidth="1"/>
    <col min="8970" max="8970" width="13.42578125" style="180" bestFit="1" customWidth="1"/>
    <col min="8971" max="8971" width="1.7109375" style="180" customWidth="1"/>
    <col min="8972" max="8972" width="12.42578125" style="180" bestFit="1" customWidth="1"/>
    <col min="8973" max="8973" width="1.7109375" style="180" customWidth="1"/>
    <col min="8974" max="8974" width="12.42578125" style="180" bestFit="1" customWidth="1"/>
    <col min="8975" max="8975" width="1.7109375" style="180" customWidth="1"/>
    <col min="8976" max="8976" width="12.42578125" style="180" bestFit="1" customWidth="1"/>
    <col min="8977" max="8977" width="1.7109375" style="180" customWidth="1"/>
    <col min="8978" max="8978" width="12.42578125" style="180" bestFit="1" customWidth="1"/>
    <col min="8979" max="8979" width="1.7109375" style="180" customWidth="1"/>
    <col min="8980" max="9216" width="9.140625" style="180"/>
    <col min="9217" max="9217" width="35.7109375" style="180" customWidth="1"/>
    <col min="9218" max="9218" width="12.7109375" style="180" customWidth="1"/>
    <col min="9219" max="9219" width="1.7109375" style="180" customWidth="1"/>
    <col min="9220" max="9220" width="12.7109375" style="180" customWidth="1"/>
    <col min="9221" max="9221" width="1.7109375" style="180" customWidth="1"/>
    <col min="9222" max="9222" width="12.42578125" style="180" bestFit="1" customWidth="1"/>
    <col min="9223" max="9223" width="1.7109375" style="180" customWidth="1"/>
    <col min="9224" max="9224" width="13.42578125" style="180" bestFit="1" customWidth="1"/>
    <col min="9225" max="9225" width="1.7109375" style="180" customWidth="1"/>
    <col min="9226" max="9226" width="13.42578125" style="180" bestFit="1" customWidth="1"/>
    <col min="9227" max="9227" width="1.7109375" style="180" customWidth="1"/>
    <col min="9228" max="9228" width="12.42578125" style="180" bestFit="1" customWidth="1"/>
    <col min="9229" max="9229" width="1.7109375" style="180" customWidth="1"/>
    <col min="9230" max="9230" width="12.42578125" style="180" bestFit="1" customWidth="1"/>
    <col min="9231" max="9231" width="1.7109375" style="180" customWidth="1"/>
    <col min="9232" max="9232" width="12.42578125" style="180" bestFit="1" customWidth="1"/>
    <col min="9233" max="9233" width="1.7109375" style="180" customWidth="1"/>
    <col min="9234" max="9234" width="12.42578125" style="180" bestFit="1" customWidth="1"/>
    <col min="9235" max="9235" width="1.7109375" style="180" customWidth="1"/>
    <col min="9236" max="9472" width="9.140625" style="180"/>
    <col min="9473" max="9473" width="35.7109375" style="180" customWidth="1"/>
    <col min="9474" max="9474" width="12.7109375" style="180" customWidth="1"/>
    <col min="9475" max="9475" width="1.7109375" style="180" customWidth="1"/>
    <col min="9476" max="9476" width="12.7109375" style="180" customWidth="1"/>
    <col min="9477" max="9477" width="1.7109375" style="180" customWidth="1"/>
    <col min="9478" max="9478" width="12.42578125" style="180" bestFit="1" customWidth="1"/>
    <col min="9479" max="9479" width="1.7109375" style="180" customWidth="1"/>
    <col min="9480" max="9480" width="13.42578125" style="180" bestFit="1" customWidth="1"/>
    <col min="9481" max="9481" width="1.7109375" style="180" customWidth="1"/>
    <col min="9482" max="9482" width="13.42578125" style="180" bestFit="1" customWidth="1"/>
    <col min="9483" max="9483" width="1.7109375" style="180" customWidth="1"/>
    <col min="9484" max="9484" width="12.42578125" style="180" bestFit="1" customWidth="1"/>
    <col min="9485" max="9485" width="1.7109375" style="180" customWidth="1"/>
    <col min="9486" max="9486" width="12.42578125" style="180" bestFit="1" customWidth="1"/>
    <col min="9487" max="9487" width="1.7109375" style="180" customWidth="1"/>
    <col min="9488" max="9488" width="12.42578125" style="180" bestFit="1" customWidth="1"/>
    <col min="9489" max="9489" width="1.7109375" style="180" customWidth="1"/>
    <col min="9490" max="9490" width="12.42578125" style="180" bestFit="1" customWidth="1"/>
    <col min="9491" max="9491" width="1.7109375" style="180" customWidth="1"/>
    <col min="9492" max="9728" width="9.140625" style="180"/>
    <col min="9729" max="9729" width="35.7109375" style="180" customWidth="1"/>
    <col min="9730" max="9730" width="12.7109375" style="180" customWidth="1"/>
    <col min="9731" max="9731" width="1.7109375" style="180" customWidth="1"/>
    <col min="9732" max="9732" width="12.7109375" style="180" customWidth="1"/>
    <col min="9733" max="9733" width="1.7109375" style="180" customWidth="1"/>
    <col min="9734" max="9734" width="12.42578125" style="180" bestFit="1" customWidth="1"/>
    <col min="9735" max="9735" width="1.7109375" style="180" customWidth="1"/>
    <col min="9736" max="9736" width="13.42578125" style="180" bestFit="1" customWidth="1"/>
    <col min="9737" max="9737" width="1.7109375" style="180" customWidth="1"/>
    <col min="9738" max="9738" width="13.42578125" style="180" bestFit="1" customWidth="1"/>
    <col min="9739" max="9739" width="1.7109375" style="180" customWidth="1"/>
    <col min="9740" max="9740" width="12.42578125" style="180" bestFit="1" customWidth="1"/>
    <col min="9741" max="9741" width="1.7109375" style="180" customWidth="1"/>
    <col min="9742" max="9742" width="12.42578125" style="180" bestFit="1" customWidth="1"/>
    <col min="9743" max="9743" width="1.7109375" style="180" customWidth="1"/>
    <col min="9744" max="9744" width="12.42578125" style="180" bestFit="1" customWidth="1"/>
    <col min="9745" max="9745" width="1.7109375" style="180" customWidth="1"/>
    <col min="9746" max="9746" width="12.42578125" style="180" bestFit="1" customWidth="1"/>
    <col min="9747" max="9747" width="1.7109375" style="180" customWidth="1"/>
    <col min="9748" max="9984" width="9.140625" style="180"/>
    <col min="9985" max="9985" width="35.7109375" style="180" customWidth="1"/>
    <col min="9986" max="9986" width="12.7109375" style="180" customWidth="1"/>
    <col min="9987" max="9987" width="1.7109375" style="180" customWidth="1"/>
    <col min="9988" max="9988" width="12.7109375" style="180" customWidth="1"/>
    <col min="9989" max="9989" width="1.7109375" style="180" customWidth="1"/>
    <col min="9990" max="9990" width="12.42578125" style="180" bestFit="1" customWidth="1"/>
    <col min="9991" max="9991" width="1.7109375" style="180" customWidth="1"/>
    <col min="9992" max="9992" width="13.42578125" style="180" bestFit="1" customWidth="1"/>
    <col min="9993" max="9993" width="1.7109375" style="180" customWidth="1"/>
    <col min="9994" max="9994" width="13.42578125" style="180" bestFit="1" customWidth="1"/>
    <col min="9995" max="9995" width="1.7109375" style="180" customWidth="1"/>
    <col min="9996" max="9996" width="12.42578125" style="180" bestFit="1" customWidth="1"/>
    <col min="9997" max="9997" width="1.7109375" style="180" customWidth="1"/>
    <col min="9998" max="9998" width="12.42578125" style="180" bestFit="1" customWidth="1"/>
    <col min="9999" max="9999" width="1.7109375" style="180" customWidth="1"/>
    <col min="10000" max="10000" width="12.42578125" style="180" bestFit="1" customWidth="1"/>
    <col min="10001" max="10001" width="1.7109375" style="180" customWidth="1"/>
    <col min="10002" max="10002" width="12.42578125" style="180" bestFit="1" customWidth="1"/>
    <col min="10003" max="10003" width="1.7109375" style="180" customWidth="1"/>
    <col min="10004" max="10240" width="9.140625" style="180"/>
    <col min="10241" max="10241" width="35.7109375" style="180" customWidth="1"/>
    <col min="10242" max="10242" width="12.7109375" style="180" customWidth="1"/>
    <col min="10243" max="10243" width="1.7109375" style="180" customWidth="1"/>
    <col min="10244" max="10244" width="12.7109375" style="180" customWidth="1"/>
    <col min="10245" max="10245" width="1.7109375" style="180" customWidth="1"/>
    <col min="10246" max="10246" width="12.42578125" style="180" bestFit="1" customWidth="1"/>
    <col min="10247" max="10247" width="1.7109375" style="180" customWidth="1"/>
    <col min="10248" max="10248" width="13.42578125" style="180" bestFit="1" customWidth="1"/>
    <col min="10249" max="10249" width="1.7109375" style="180" customWidth="1"/>
    <col min="10250" max="10250" width="13.42578125" style="180" bestFit="1" customWidth="1"/>
    <col min="10251" max="10251" width="1.7109375" style="180" customWidth="1"/>
    <col min="10252" max="10252" width="12.42578125" style="180" bestFit="1" customWidth="1"/>
    <col min="10253" max="10253" width="1.7109375" style="180" customWidth="1"/>
    <col min="10254" max="10254" width="12.42578125" style="180" bestFit="1" customWidth="1"/>
    <col min="10255" max="10255" width="1.7109375" style="180" customWidth="1"/>
    <col min="10256" max="10256" width="12.42578125" style="180" bestFit="1" customWidth="1"/>
    <col min="10257" max="10257" width="1.7109375" style="180" customWidth="1"/>
    <col min="10258" max="10258" width="12.42578125" style="180" bestFit="1" customWidth="1"/>
    <col min="10259" max="10259" width="1.7109375" style="180" customWidth="1"/>
    <col min="10260" max="10496" width="9.140625" style="180"/>
    <col min="10497" max="10497" width="35.7109375" style="180" customWidth="1"/>
    <col min="10498" max="10498" width="12.7109375" style="180" customWidth="1"/>
    <col min="10499" max="10499" width="1.7109375" style="180" customWidth="1"/>
    <col min="10500" max="10500" width="12.7109375" style="180" customWidth="1"/>
    <col min="10501" max="10501" width="1.7109375" style="180" customWidth="1"/>
    <col min="10502" max="10502" width="12.42578125" style="180" bestFit="1" customWidth="1"/>
    <col min="10503" max="10503" width="1.7109375" style="180" customWidth="1"/>
    <col min="10504" max="10504" width="13.42578125" style="180" bestFit="1" customWidth="1"/>
    <col min="10505" max="10505" width="1.7109375" style="180" customWidth="1"/>
    <col min="10506" max="10506" width="13.42578125" style="180" bestFit="1" customWidth="1"/>
    <col min="10507" max="10507" width="1.7109375" style="180" customWidth="1"/>
    <col min="10508" max="10508" width="12.42578125" style="180" bestFit="1" customWidth="1"/>
    <col min="10509" max="10509" width="1.7109375" style="180" customWidth="1"/>
    <col min="10510" max="10510" width="12.42578125" style="180" bestFit="1" customWidth="1"/>
    <col min="10511" max="10511" width="1.7109375" style="180" customWidth="1"/>
    <col min="10512" max="10512" width="12.42578125" style="180" bestFit="1" customWidth="1"/>
    <col min="10513" max="10513" width="1.7109375" style="180" customWidth="1"/>
    <col min="10514" max="10514" width="12.42578125" style="180" bestFit="1" customWidth="1"/>
    <col min="10515" max="10515" width="1.7109375" style="180" customWidth="1"/>
    <col min="10516" max="10752" width="9.140625" style="180"/>
    <col min="10753" max="10753" width="35.7109375" style="180" customWidth="1"/>
    <col min="10754" max="10754" width="12.7109375" style="180" customWidth="1"/>
    <col min="10755" max="10755" width="1.7109375" style="180" customWidth="1"/>
    <col min="10756" max="10756" width="12.7109375" style="180" customWidth="1"/>
    <col min="10757" max="10757" width="1.7109375" style="180" customWidth="1"/>
    <col min="10758" max="10758" width="12.42578125" style="180" bestFit="1" customWidth="1"/>
    <col min="10759" max="10759" width="1.7109375" style="180" customWidth="1"/>
    <col min="10760" max="10760" width="13.42578125" style="180" bestFit="1" customWidth="1"/>
    <col min="10761" max="10761" width="1.7109375" style="180" customWidth="1"/>
    <col min="10762" max="10762" width="13.42578125" style="180" bestFit="1" customWidth="1"/>
    <col min="10763" max="10763" width="1.7109375" style="180" customWidth="1"/>
    <col min="10764" max="10764" width="12.42578125" style="180" bestFit="1" customWidth="1"/>
    <col min="10765" max="10765" width="1.7109375" style="180" customWidth="1"/>
    <col min="10766" max="10766" width="12.42578125" style="180" bestFit="1" customWidth="1"/>
    <col min="10767" max="10767" width="1.7109375" style="180" customWidth="1"/>
    <col min="10768" max="10768" width="12.42578125" style="180" bestFit="1" customWidth="1"/>
    <col min="10769" max="10769" width="1.7109375" style="180" customWidth="1"/>
    <col min="10770" max="10770" width="12.42578125" style="180" bestFit="1" customWidth="1"/>
    <col min="10771" max="10771" width="1.7109375" style="180" customWidth="1"/>
    <col min="10772" max="11008" width="9.140625" style="180"/>
    <col min="11009" max="11009" width="35.7109375" style="180" customWidth="1"/>
    <col min="11010" max="11010" width="12.7109375" style="180" customWidth="1"/>
    <col min="11011" max="11011" width="1.7109375" style="180" customWidth="1"/>
    <col min="11012" max="11012" width="12.7109375" style="180" customWidth="1"/>
    <col min="11013" max="11013" width="1.7109375" style="180" customWidth="1"/>
    <col min="11014" max="11014" width="12.42578125" style="180" bestFit="1" customWidth="1"/>
    <col min="11015" max="11015" width="1.7109375" style="180" customWidth="1"/>
    <col min="11016" max="11016" width="13.42578125" style="180" bestFit="1" customWidth="1"/>
    <col min="11017" max="11017" width="1.7109375" style="180" customWidth="1"/>
    <col min="11018" max="11018" width="13.42578125" style="180" bestFit="1" customWidth="1"/>
    <col min="11019" max="11019" width="1.7109375" style="180" customWidth="1"/>
    <col min="11020" max="11020" width="12.42578125" style="180" bestFit="1" customWidth="1"/>
    <col min="11021" max="11021" width="1.7109375" style="180" customWidth="1"/>
    <col min="11022" max="11022" width="12.42578125" style="180" bestFit="1" customWidth="1"/>
    <col min="11023" max="11023" width="1.7109375" style="180" customWidth="1"/>
    <col min="11024" max="11024" width="12.42578125" style="180" bestFit="1" customWidth="1"/>
    <col min="11025" max="11025" width="1.7109375" style="180" customWidth="1"/>
    <col min="11026" max="11026" width="12.42578125" style="180" bestFit="1" customWidth="1"/>
    <col min="11027" max="11027" width="1.7109375" style="180" customWidth="1"/>
    <col min="11028" max="11264" width="9.140625" style="180"/>
    <col min="11265" max="11265" width="35.7109375" style="180" customWidth="1"/>
    <col min="11266" max="11266" width="12.7109375" style="180" customWidth="1"/>
    <col min="11267" max="11267" width="1.7109375" style="180" customWidth="1"/>
    <col min="11268" max="11268" width="12.7109375" style="180" customWidth="1"/>
    <col min="11269" max="11269" width="1.7109375" style="180" customWidth="1"/>
    <col min="11270" max="11270" width="12.42578125" style="180" bestFit="1" customWidth="1"/>
    <col min="11271" max="11271" width="1.7109375" style="180" customWidth="1"/>
    <col min="11272" max="11272" width="13.42578125" style="180" bestFit="1" customWidth="1"/>
    <col min="11273" max="11273" width="1.7109375" style="180" customWidth="1"/>
    <col min="11274" max="11274" width="13.42578125" style="180" bestFit="1" customWidth="1"/>
    <col min="11275" max="11275" width="1.7109375" style="180" customWidth="1"/>
    <col min="11276" max="11276" width="12.42578125" style="180" bestFit="1" customWidth="1"/>
    <col min="11277" max="11277" width="1.7109375" style="180" customWidth="1"/>
    <col min="11278" max="11278" width="12.42578125" style="180" bestFit="1" customWidth="1"/>
    <col min="11279" max="11279" width="1.7109375" style="180" customWidth="1"/>
    <col min="11280" max="11280" width="12.42578125" style="180" bestFit="1" customWidth="1"/>
    <col min="11281" max="11281" width="1.7109375" style="180" customWidth="1"/>
    <col min="11282" max="11282" width="12.42578125" style="180" bestFit="1" customWidth="1"/>
    <col min="11283" max="11283" width="1.7109375" style="180" customWidth="1"/>
    <col min="11284" max="11520" width="9.140625" style="180"/>
    <col min="11521" max="11521" width="35.7109375" style="180" customWidth="1"/>
    <col min="11522" max="11522" width="12.7109375" style="180" customWidth="1"/>
    <col min="11523" max="11523" width="1.7109375" style="180" customWidth="1"/>
    <col min="11524" max="11524" width="12.7109375" style="180" customWidth="1"/>
    <col min="11525" max="11525" width="1.7109375" style="180" customWidth="1"/>
    <col min="11526" max="11526" width="12.42578125" style="180" bestFit="1" customWidth="1"/>
    <col min="11527" max="11527" width="1.7109375" style="180" customWidth="1"/>
    <col min="11528" max="11528" width="13.42578125" style="180" bestFit="1" customWidth="1"/>
    <col min="11529" max="11529" width="1.7109375" style="180" customWidth="1"/>
    <col min="11530" max="11530" width="13.42578125" style="180" bestFit="1" customWidth="1"/>
    <col min="11531" max="11531" width="1.7109375" style="180" customWidth="1"/>
    <col min="11532" max="11532" width="12.42578125" style="180" bestFit="1" customWidth="1"/>
    <col min="11533" max="11533" width="1.7109375" style="180" customWidth="1"/>
    <col min="11534" max="11534" width="12.42578125" style="180" bestFit="1" customWidth="1"/>
    <col min="11535" max="11535" width="1.7109375" style="180" customWidth="1"/>
    <col min="11536" max="11536" width="12.42578125" style="180" bestFit="1" customWidth="1"/>
    <col min="11537" max="11537" width="1.7109375" style="180" customWidth="1"/>
    <col min="11538" max="11538" width="12.42578125" style="180" bestFit="1" customWidth="1"/>
    <col min="11539" max="11539" width="1.7109375" style="180" customWidth="1"/>
    <col min="11540" max="11776" width="9.140625" style="180"/>
    <col min="11777" max="11777" width="35.7109375" style="180" customWidth="1"/>
    <col min="11778" max="11778" width="12.7109375" style="180" customWidth="1"/>
    <col min="11779" max="11779" width="1.7109375" style="180" customWidth="1"/>
    <col min="11780" max="11780" width="12.7109375" style="180" customWidth="1"/>
    <col min="11781" max="11781" width="1.7109375" style="180" customWidth="1"/>
    <col min="11782" max="11782" width="12.42578125" style="180" bestFit="1" customWidth="1"/>
    <col min="11783" max="11783" width="1.7109375" style="180" customWidth="1"/>
    <col min="11784" max="11784" width="13.42578125" style="180" bestFit="1" customWidth="1"/>
    <col min="11785" max="11785" width="1.7109375" style="180" customWidth="1"/>
    <col min="11786" max="11786" width="13.42578125" style="180" bestFit="1" customWidth="1"/>
    <col min="11787" max="11787" width="1.7109375" style="180" customWidth="1"/>
    <col min="11788" max="11788" width="12.42578125" style="180" bestFit="1" customWidth="1"/>
    <col min="11789" max="11789" width="1.7109375" style="180" customWidth="1"/>
    <col min="11790" max="11790" width="12.42578125" style="180" bestFit="1" customWidth="1"/>
    <col min="11791" max="11791" width="1.7109375" style="180" customWidth="1"/>
    <col min="11792" max="11792" width="12.42578125" style="180" bestFit="1" customWidth="1"/>
    <col min="11793" max="11793" width="1.7109375" style="180" customWidth="1"/>
    <col min="11794" max="11794" width="12.42578125" style="180" bestFit="1" customWidth="1"/>
    <col min="11795" max="11795" width="1.7109375" style="180" customWidth="1"/>
    <col min="11796" max="12032" width="9.140625" style="180"/>
    <col min="12033" max="12033" width="35.7109375" style="180" customWidth="1"/>
    <col min="12034" max="12034" width="12.7109375" style="180" customWidth="1"/>
    <col min="12035" max="12035" width="1.7109375" style="180" customWidth="1"/>
    <col min="12036" max="12036" width="12.7109375" style="180" customWidth="1"/>
    <col min="12037" max="12037" width="1.7109375" style="180" customWidth="1"/>
    <col min="12038" max="12038" width="12.42578125" style="180" bestFit="1" customWidth="1"/>
    <col min="12039" max="12039" width="1.7109375" style="180" customWidth="1"/>
    <col min="12040" max="12040" width="13.42578125" style="180" bestFit="1" customWidth="1"/>
    <col min="12041" max="12041" width="1.7109375" style="180" customWidth="1"/>
    <col min="12042" max="12042" width="13.42578125" style="180" bestFit="1" customWidth="1"/>
    <col min="12043" max="12043" width="1.7109375" style="180" customWidth="1"/>
    <col min="12044" max="12044" width="12.42578125" style="180" bestFit="1" customWidth="1"/>
    <col min="12045" max="12045" width="1.7109375" style="180" customWidth="1"/>
    <col min="12046" max="12046" width="12.42578125" style="180" bestFit="1" customWidth="1"/>
    <col min="12047" max="12047" width="1.7109375" style="180" customWidth="1"/>
    <col min="12048" max="12048" width="12.42578125" style="180" bestFit="1" customWidth="1"/>
    <col min="12049" max="12049" width="1.7109375" style="180" customWidth="1"/>
    <col min="12050" max="12050" width="12.42578125" style="180" bestFit="1" customWidth="1"/>
    <col min="12051" max="12051" width="1.7109375" style="180" customWidth="1"/>
    <col min="12052" max="12288" width="9.140625" style="180"/>
    <col min="12289" max="12289" width="35.7109375" style="180" customWidth="1"/>
    <col min="12290" max="12290" width="12.7109375" style="180" customWidth="1"/>
    <col min="12291" max="12291" width="1.7109375" style="180" customWidth="1"/>
    <col min="12292" max="12292" width="12.7109375" style="180" customWidth="1"/>
    <col min="12293" max="12293" width="1.7109375" style="180" customWidth="1"/>
    <col min="12294" max="12294" width="12.42578125" style="180" bestFit="1" customWidth="1"/>
    <col min="12295" max="12295" width="1.7109375" style="180" customWidth="1"/>
    <col min="12296" max="12296" width="13.42578125" style="180" bestFit="1" customWidth="1"/>
    <col min="12297" max="12297" width="1.7109375" style="180" customWidth="1"/>
    <col min="12298" max="12298" width="13.42578125" style="180" bestFit="1" customWidth="1"/>
    <col min="12299" max="12299" width="1.7109375" style="180" customWidth="1"/>
    <col min="12300" max="12300" width="12.42578125" style="180" bestFit="1" customWidth="1"/>
    <col min="12301" max="12301" width="1.7109375" style="180" customWidth="1"/>
    <col min="12302" max="12302" width="12.42578125" style="180" bestFit="1" customWidth="1"/>
    <col min="12303" max="12303" width="1.7109375" style="180" customWidth="1"/>
    <col min="12304" max="12304" width="12.42578125" style="180" bestFit="1" customWidth="1"/>
    <col min="12305" max="12305" width="1.7109375" style="180" customWidth="1"/>
    <col min="12306" max="12306" width="12.42578125" style="180" bestFit="1" customWidth="1"/>
    <col min="12307" max="12307" width="1.7109375" style="180" customWidth="1"/>
    <col min="12308" max="12544" width="9.140625" style="180"/>
    <col min="12545" max="12545" width="35.7109375" style="180" customWidth="1"/>
    <col min="12546" max="12546" width="12.7109375" style="180" customWidth="1"/>
    <col min="12547" max="12547" width="1.7109375" style="180" customWidth="1"/>
    <col min="12548" max="12548" width="12.7109375" style="180" customWidth="1"/>
    <col min="12549" max="12549" width="1.7109375" style="180" customWidth="1"/>
    <col min="12550" max="12550" width="12.42578125" style="180" bestFit="1" customWidth="1"/>
    <col min="12551" max="12551" width="1.7109375" style="180" customWidth="1"/>
    <col min="12552" max="12552" width="13.42578125" style="180" bestFit="1" customWidth="1"/>
    <col min="12553" max="12553" width="1.7109375" style="180" customWidth="1"/>
    <col min="12554" max="12554" width="13.42578125" style="180" bestFit="1" customWidth="1"/>
    <col min="12555" max="12555" width="1.7109375" style="180" customWidth="1"/>
    <col min="12556" max="12556" width="12.42578125" style="180" bestFit="1" customWidth="1"/>
    <col min="12557" max="12557" width="1.7109375" style="180" customWidth="1"/>
    <col min="12558" max="12558" width="12.42578125" style="180" bestFit="1" customWidth="1"/>
    <col min="12559" max="12559" width="1.7109375" style="180" customWidth="1"/>
    <col min="12560" max="12560" width="12.42578125" style="180" bestFit="1" customWidth="1"/>
    <col min="12561" max="12561" width="1.7109375" style="180" customWidth="1"/>
    <col min="12562" max="12562" width="12.42578125" style="180" bestFit="1" customWidth="1"/>
    <col min="12563" max="12563" width="1.7109375" style="180" customWidth="1"/>
    <col min="12564" max="12800" width="9.140625" style="180"/>
    <col min="12801" max="12801" width="35.7109375" style="180" customWidth="1"/>
    <col min="12802" max="12802" width="12.7109375" style="180" customWidth="1"/>
    <col min="12803" max="12803" width="1.7109375" style="180" customWidth="1"/>
    <col min="12804" max="12804" width="12.7109375" style="180" customWidth="1"/>
    <col min="12805" max="12805" width="1.7109375" style="180" customWidth="1"/>
    <col min="12806" max="12806" width="12.42578125" style="180" bestFit="1" customWidth="1"/>
    <col min="12807" max="12807" width="1.7109375" style="180" customWidth="1"/>
    <col min="12808" max="12808" width="13.42578125" style="180" bestFit="1" customWidth="1"/>
    <col min="12809" max="12809" width="1.7109375" style="180" customWidth="1"/>
    <col min="12810" max="12810" width="13.42578125" style="180" bestFit="1" customWidth="1"/>
    <col min="12811" max="12811" width="1.7109375" style="180" customWidth="1"/>
    <col min="12812" max="12812" width="12.42578125" style="180" bestFit="1" customWidth="1"/>
    <col min="12813" max="12813" width="1.7109375" style="180" customWidth="1"/>
    <col min="12814" max="12814" width="12.42578125" style="180" bestFit="1" customWidth="1"/>
    <col min="12815" max="12815" width="1.7109375" style="180" customWidth="1"/>
    <col min="12816" max="12816" width="12.42578125" style="180" bestFit="1" customWidth="1"/>
    <col min="12817" max="12817" width="1.7109375" style="180" customWidth="1"/>
    <col min="12818" max="12818" width="12.42578125" style="180" bestFit="1" customWidth="1"/>
    <col min="12819" max="12819" width="1.7109375" style="180" customWidth="1"/>
    <col min="12820" max="13056" width="9.140625" style="180"/>
    <col min="13057" max="13057" width="35.7109375" style="180" customWidth="1"/>
    <col min="13058" max="13058" width="12.7109375" style="180" customWidth="1"/>
    <col min="13059" max="13059" width="1.7109375" style="180" customWidth="1"/>
    <col min="13060" max="13060" width="12.7109375" style="180" customWidth="1"/>
    <col min="13061" max="13061" width="1.7109375" style="180" customWidth="1"/>
    <col min="13062" max="13062" width="12.42578125" style="180" bestFit="1" customWidth="1"/>
    <col min="13063" max="13063" width="1.7109375" style="180" customWidth="1"/>
    <col min="13064" max="13064" width="13.42578125" style="180" bestFit="1" customWidth="1"/>
    <col min="13065" max="13065" width="1.7109375" style="180" customWidth="1"/>
    <col min="13066" max="13066" width="13.42578125" style="180" bestFit="1" customWidth="1"/>
    <col min="13067" max="13067" width="1.7109375" style="180" customWidth="1"/>
    <col min="13068" max="13068" width="12.42578125" style="180" bestFit="1" customWidth="1"/>
    <col min="13069" max="13069" width="1.7109375" style="180" customWidth="1"/>
    <col min="13070" max="13070" width="12.42578125" style="180" bestFit="1" customWidth="1"/>
    <col min="13071" max="13071" width="1.7109375" style="180" customWidth="1"/>
    <col min="13072" max="13072" width="12.42578125" style="180" bestFit="1" customWidth="1"/>
    <col min="13073" max="13073" width="1.7109375" style="180" customWidth="1"/>
    <col min="13074" max="13074" width="12.42578125" style="180" bestFit="1" customWidth="1"/>
    <col min="13075" max="13075" width="1.7109375" style="180" customWidth="1"/>
    <col min="13076" max="13312" width="9.140625" style="180"/>
    <col min="13313" max="13313" width="35.7109375" style="180" customWidth="1"/>
    <col min="13314" max="13314" width="12.7109375" style="180" customWidth="1"/>
    <col min="13315" max="13315" width="1.7109375" style="180" customWidth="1"/>
    <col min="13316" max="13316" width="12.7109375" style="180" customWidth="1"/>
    <col min="13317" max="13317" width="1.7109375" style="180" customWidth="1"/>
    <col min="13318" max="13318" width="12.42578125" style="180" bestFit="1" customWidth="1"/>
    <col min="13319" max="13319" width="1.7109375" style="180" customWidth="1"/>
    <col min="13320" max="13320" width="13.42578125" style="180" bestFit="1" customWidth="1"/>
    <col min="13321" max="13321" width="1.7109375" style="180" customWidth="1"/>
    <col min="13322" max="13322" width="13.42578125" style="180" bestFit="1" customWidth="1"/>
    <col min="13323" max="13323" width="1.7109375" style="180" customWidth="1"/>
    <col min="13324" max="13324" width="12.42578125" style="180" bestFit="1" customWidth="1"/>
    <col min="13325" max="13325" width="1.7109375" style="180" customWidth="1"/>
    <col min="13326" max="13326" width="12.42578125" style="180" bestFit="1" customWidth="1"/>
    <col min="13327" max="13327" width="1.7109375" style="180" customWidth="1"/>
    <col min="13328" max="13328" width="12.42578125" style="180" bestFit="1" customWidth="1"/>
    <col min="13329" max="13329" width="1.7109375" style="180" customWidth="1"/>
    <col min="13330" max="13330" width="12.42578125" style="180" bestFit="1" customWidth="1"/>
    <col min="13331" max="13331" width="1.7109375" style="180" customWidth="1"/>
    <col min="13332" max="13568" width="9.140625" style="180"/>
    <col min="13569" max="13569" width="35.7109375" style="180" customWidth="1"/>
    <col min="13570" max="13570" width="12.7109375" style="180" customWidth="1"/>
    <col min="13571" max="13571" width="1.7109375" style="180" customWidth="1"/>
    <col min="13572" max="13572" width="12.7109375" style="180" customWidth="1"/>
    <col min="13573" max="13573" width="1.7109375" style="180" customWidth="1"/>
    <col min="13574" max="13574" width="12.42578125" style="180" bestFit="1" customWidth="1"/>
    <col min="13575" max="13575" width="1.7109375" style="180" customWidth="1"/>
    <col min="13576" max="13576" width="13.42578125" style="180" bestFit="1" customWidth="1"/>
    <col min="13577" max="13577" width="1.7109375" style="180" customWidth="1"/>
    <col min="13578" max="13578" width="13.42578125" style="180" bestFit="1" customWidth="1"/>
    <col min="13579" max="13579" width="1.7109375" style="180" customWidth="1"/>
    <col min="13580" max="13580" width="12.42578125" style="180" bestFit="1" customWidth="1"/>
    <col min="13581" max="13581" width="1.7109375" style="180" customWidth="1"/>
    <col min="13582" max="13582" width="12.42578125" style="180" bestFit="1" customWidth="1"/>
    <col min="13583" max="13583" width="1.7109375" style="180" customWidth="1"/>
    <col min="13584" max="13584" width="12.42578125" style="180" bestFit="1" customWidth="1"/>
    <col min="13585" max="13585" width="1.7109375" style="180" customWidth="1"/>
    <col min="13586" max="13586" width="12.42578125" style="180" bestFit="1" customWidth="1"/>
    <col min="13587" max="13587" width="1.7109375" style="180" customWidth="1"/>
    <col min="13588" max="13824" width="9.140625" style="180"/>
    <col min="13825" max="13825" width="35.7109375" style="180" customWidth="1"/>
    <col min="13826" max="13826" width="12.7109375" style="180" customWidth="1"/>
    <col min="13827" max="13827" width="1.7109375" style="180" customWidth="1"/>
    <col min="13828" max="13828" width="12.7109375" style="180" customWidth="1"/>
    <col min="13829" max="13829" width="1.7109375" style="180" customWidth="1"/>
    <col min="13830" max="13830" width="12.42578125" style="180" bestFit="1" customWidth="1"/>
    <col min="13831" max="13831" width="1.7109375" style="180" customWidth="1"/>
    <col min="13832" max="13832" width="13.42578125" style="180" bestFit="1" customWidth="1"/>
    <col min="13833" max="13833" width="1.7109375" style="180" customWidth="1"/>
    <col min="13834" max="13834" width="13.42578125" style="180" bestFit="1" customWidth="1"/>
    <col min="13835" max="13835" width="1.7109375" style="180" customWidth="1"/>
    <col min="13836" max="13836" width="12.42578125" style="180" bestFit="1" customWidth="1"/>
    <col min="13837" max="13837" width="1.7109375" style="180" customWidth="1"/>
    <col min="13838" max="13838" width="12.42578125" style="180" bestFit="1" customWidth="1"/>
    <col min="13839" max="13839" width="1.7109375" style="180" customWidth="1"/>
    <col min="13840" max="13840" width="12.42578125" style="180" bestFit="1" customWidth="1"/>
    <col min="13841" max="13841" width="1.7109375" style="180" customWidth="1"/>
    <col min="13842" max="13842" width="12.42578125" style="180" bestFit="1" customWidth="1"/>
    <col min="13843" max="13843" width="1.7109375" style="180" customWidth="1"/>
    <col min="13844" max="14080" width="9.140625" style="180"/>
    <col min="14081" max="14081" width="35.7109375" style="180" customWidth="1"/>
    <col min="14082" max="14082" width="12.7109375" style="180" customWidth="1"/>
    <col min="14083" max="14083" width="1.7109375" style="180" customWidth="1"/>
    <col min="14084" max="14084" width="12.7109375" style="180" customWidth="1"/>
    <col min="14085" max="14085" width="1.7109375" style="180" customWidth="1"/>
    <col min="14086" max="14086" width="12.42578125" style="180" bestFit="1" customWidth="1"/>
    <col min="14087" max="14087" width="1.7109375" style="180" customWidth="1"/>
    <col min="14088" max="14088" width="13.42578125" style="180" bestFit="1" customWidth="1"/>
    <col min="14089" max="14089" width="1.7109375" style="180" customWidth="1"/>
    <col min="14090" max="14090" width="13.42578125" style="180" bestFit="1" customWidth="1"/>
    <col min="14091" max="14091" width="1.7109375" style="180" customWidth="1"/>
    <col min="14092" max="14092" width="12.42578125" style="180" bestFit="1" customWidth="1"/>
    <col min="14093" max="14093" width="1.7109375" style="180" customWidth="1"/>
    <col min="14094" max="14094" width="12.42578125" style="180" bestFit="1" customWidth="1"/>
    <col min="14095" max="14095" width="1.7109375" style="180" customWidth="1"/>
    <col min="14096" max="14096" width="12.42578125" style="180" bestFit="1" customWidth="1"/>
    <col min="14097" max="14097" width="1.7109375" style="180" customWidth="1"/>
    <col min="14098" max="14098" width="12.42578125" style="180" bestFit="1" customWidth="1"/>
    <col min="14099" max="14099" width="1.7109375" style="180" customWidth="1"/>
    <col min="14100" max="14336" width="9.140625" style="180"/>
    <col min="14337" max="14337" width="35.7109375" style="180" customWidth="1"/>
    <col min="14338" max="14338" width="12.7109375" style="180" customWidth="1"/>
    <col min="14339" max="14339" width="1.7109375" style="180" customWidth="1"/>
    <col min="14340" max="14340" width="12.7109375" style="180" customWidth="1"/>
    <col min="14341" max="14341" width="1.7109375" style="180" customWidth="1"/>
    <col min="14342" max="14342" width="12.42578125" style="180" bestFit="1" customWidth="1"/>
    <col min="14343" max="14343" width="1.7109375" style="180" customWidth="1"/>
    <col min="14344" max="14344" width="13.42578125" style="180" bestFit="1" customWidth="1"/>
    <col min="14345" max="14345" width="1.7109375" style="180" customWidth="1"/>
    <col min="14346" max="14346" width="13.42578125" style="180" bestFit="1" customWidth="1"/>
    <col min="14347" max="14347" width="1.7109375" style="180" customWidth="1"/>
    <col min="14348" max="14348" width="12.42578125" style="180" bestFit="1" customWidth="1"/>
    <col min="14349" max="14349" width="1.7109375" style="180" customWidth="1"/>
    <col min="14350" max="14350" width="12.42578125" style="180" bestFit="1" customWidth="1"/>
    <col min="14351" max="14351" width="1.7109375" style="180" customWidth="1"/>
    <col min="14352" max="14352" width="12.42578125" style="180" bestFit="1" customWidth="1"/>
    <col min="14353" max="14353" width="1.7109375" style="180" customWidth="1"/>
    <col min="14354" max="14354" width="12.42578125" style="180" bestFit="1" customWidth="1"/>
    <col min="14355" max="14355" width="1.7109375" style="180" customWidth="1"/>
    <col min="14356" max="14592" width="9.140625" style="180"/>
    <col min="14593" max="14593" width="35.7109375" style="180" customWidth="1"/>
    <col min="14594" max="14594" width="12.7109375" style="180" customWidth="1"/>
    <col min="14595" max="14595" width="1.7109375" style="180" customWidth="1"/>
    <col min="14596" max="14596" width="12.7109375" style="180" customWidth="1"/>
    <col min="14597" max="14597" width="1.7109375" style="180" customWidth="1"/>
    <col min="14598" max="14598" width="12.42578125" style="180" bestFit="1" customWidth="1"/>
    <col min="14599" max="14599" width="1.7109375" style="180" customWidth="1"/>
    <col min="14600" max="14600" width="13.42578125" style="180" bestFit="1" customWidth="1"/>
    <col min="14601" max="14601" width="1.7109375" style="180" customWidth="1"/>
    <col min="14602" max="14602" width="13.42578125" style="180" bestFit="1" customWidth="1"/>
    <col min="14603" max="14603" width="1.7109375" style="180" customWidth="1"/>
    <col min="14604" max="14604" width="12.42578125" style="180" bestFit="1" customWidth="1"/>
    <col min="14605" max="14605" width="1.7109375" style="180" customWidth="1"/>
    <col min="14606" max="14606" width="12.42578125" style="180" bestFit="1" customWidth="1"/>
    <col min="14607" max="14607" width="1.7109375" style="180" customWidth="1"/>
    <col min="14608" max="14608" width="12.42578125" style="180" bestFit="1" customWidth="1"/>
    <col min="14609" max="14609" width="1.7109375" style="180" customWidth="1"/>
    <col min="14610" max="14610" width="12.42578125" style="180" bestFit="1" customWidth="1"/>
    <col min="14611" max="14611" width="1.7109375" style="180" customWidth="1"/>
    <col min="14612" max="14848" width="9.140625" style="180"/>
    <col min="14849" max="14849" width="35.7109375" style="180" customWidth="1"/>
    <col min="14850" max="14850" width="12.7109375" style="180" customWidth="1"/>
    <col min="14851" max="14851" width="1.7109375" style="180" customWidth="1"/>
    <col min="14852" max="14852" width="12.7109375" style="180" customWidth="1"/>
    <col min="14853" max="14853" width="1.7109375" style="180" customWidth="1"/>
    <col min="14854" max="14854" width="12.42578125" style="180" bestFit="1" customWidth="1"/>
    <col min="14855" max="14855" width="1.7109375" style="180" customWidth="1"/>
    <col min="14856" max="14856" width="13.42578125" style="180" bestFit="1" customWidth="1"/>
    <col min="14857" max="14857" width="1.7109375" style="180" customWidth="1"/>
    <col min="14858" max="14858" width="13.42578125" style="180" bestFit="1" customWidth="1"/>
    <col min="14859" max="14859" width="1.7109375" style="180" customWidth="1"/>
    <col min="14860" max="14860" width="12.42578125" style="180" bestFit="1" customWidth="1"/>
    <col min="14861" max="14861" width="1.7109375" style="180" customWidth="1"/>
    <col min="14862" max="14862" width="12.42578125" style="180" bestFit="1" customWidth="1"/>
    <col min="14863" max="14863" width="1.7109375" style="180" customWidth="1"/>
    <col min="14864" max="14864" width="12.42578125" style="180" bestFit="1" customWidth="1"/>
    <col min="14865" max="14865" width="1.7109375" style="180" customWidth="1"/>
    <col min="14866" max="14866" width="12.42578125" style="180" bestFit="1" customWidth="1"/>
    <col min="14867" max="14867" width="1.7109375" style="180" customWidth="1"/>
    <col min="14868" max="15104" width="9.140625" style="180"/>
    <col min="15105" max="15105" width="35.7109375" style="180" customWidth="1"/>
    <col min="15106" max="15106" width="12.7109375" style="180" customWidth="1"/>
    <col min="15107" max="15107" width="1.7109375" style="180" customWidth="1"/>
    <col min="15108" max="15108" width="12.7109375" style="180" customWidth="1"/>
    <col min="15109" max="15109" width="1.7109375" style="180" customWidth="1"/>
    <col min="15110" max="15110" width="12.42578125" style="180" bestFit="1" customWidth="1"/>
    <col min="15111" max="15111" width="1.7109375" style="180" customWidth="1"/>
    <col min="15112" max="15112" width="13.42578125" style="180" bestFit="1" customWidth="1"/>
    <col min="15113" max="15113" width="1.7109375" style="180" customWidth="1"/>
    <col min="15114" max="15114" width="13.42578125" style="180" bestFit="1" customWidth="1"/>
    <col min="15115" max="15115" width="1.7109375" style="180" customWidth="1"/>
    <col min="15116" max="15116" width="12.42578125" style="180" bestFit="1" customWidth="1"/>
    <col min="15117" max="15117" width="1.7109375" style="180" customWidth="1"/>
    <col min="15118" max="15118" width="12.42578125" style="180" bestFit="1" customWidth="1"/>
    <col min="15119" max="15119" width="1.7109375" style="180" customWidth="1"/>
    <col min="15120" max="15120" width="12.42578125" style="180" bestFit="1" customWidth="1"/>
    <col min="15121" max="15121" width="1.7109375" style="180" customWidth="1"/>
    <col min="15122" max="15122" width="12.42578125" style="180" bestFit="1" customWidth="1"/>
    <col min="15123" max="15123" width="1.7109375" style="180" customWidth="1"/>
    <col min="15124" max="15360" width="9.140625" style="180"/>
    <col min="15361" max="15361" width="35.7109375" style="180" customWidth="1"/>
    <col min="15362" max="15362" width="12.7109375" style="180" customWidth="1"/>
    <col min="15363" max="15363" width="1.7109375" style="180" customWidth="1"/>
    <col min="15364" max="15364" width="12.7109375" style="180" customWidth="1"/>
    <col min="15365" max="15365" width="1.7109375" style="180" customWidth="1"/>
    <col min="15366" max="15366" width="12.42578125" style="180" bestFit="1" customWidth="1"/>
    <col min="15367" max="15367" width="1.7109375" style="180" customWidth="1"/>
    <col min="15368" max="15368" width="13.42578125" style="180" bestFit="1" customWidth="1"/>
    <col min="15369" max="15369" width="1.7109375" style="180" customWidth="1"/>
    <col min="15370" max="15370" width="13.42578125" style="180" bestFit="1" customWidth="1"/>
    <col min="15371" max="15371" width="1.7109375" style="180" customWidth="1"/>
    <col min="15372" max="15372" width="12.42578125" style="180" bestFit="1" customWidth="1"/>
    <col min="15373" max="15373" width="1.7109375" style="180" customWidth="1"/>
    <col min="15374" max="15374" width="12.42578125" style="180" bestFit="1" customWidth="1"/>
    <col min="15375" max="15375" width="1.7109375" style="180" customWidth="1"/>
    <col min="15376" max="15376" width="12.42578125" style="180" bestFit="1" customWidth="1"/>
    <col min="15377" max="15377" width="1.7109375" style="180" customWidth="1"/>
    <col min="15378" max="15378" width="12.42578125" style="180" bestFit="1" customWidth="1"/>
    <col min="15379" max="15379" width="1.7109375" style="180" customWidth="1"/>
    <col min="15380" max="15616" width="9.140625" style="180"/>
    <col min="15617" max="15617" width="35.7109375" style="180" customWidth="1"/>
    <col min="15618" max="15618" width="12.7109375" style="180" customWidth="1"/>
    <col min="15619" max="15619" width="1.7109375" style="180" customWidth="1"/>
    <col min="15620" max="15620" width="12.7109375" style="180" customWidth="1"/>
    <col min="15621" max="15621" width="1.7109375" style="180" customWidth="1"/>
    <col min="15622" max="15622" width="12.42578125" style="180" bestFit="1" customWidth="1"/>
    <col min="15623" max="15623" width="1.7109375" style="180" customWidth="1"/>
    <col min="15624" max="15624" width="13.42578125" style="180" bestFit="1" customWidth="1"/>
    <col min="15625" max="15625" width="1.7109375" style="180" customWidth="1"/>
    <col min="15626" max="15626" width="13.42578125" style="180" bestFit="1" customWidth="1"/>
    <col min="15627" max="15627" width="1.7109375" style="180" customWidth="1"/>
    <col min="15628" max="15628" width="12.42578125" style="180" bestFit="1" customWidth="1"/>
    <col min="15629" max="15629" width="1.7109375" style="180" customWidth="1"/>
    <col min="15630" max="15630" width="12.42578125" style="180" bestFit="1" customWidth="1"/>
    <col min="15631" max="15631" width="1.7109375" style="180" customWidth="1"/>
    <col min="15632" max="15632" width="12.42578125" style="180" bestFit="1" customWidth="1"/>
    <col min="15633" max="15633" width="1.7109375" style="180" customWidth="1"/>
    <col min="15634" max="15634" width="12.42578125" style="180" bestFit="1" customWidth="1"/>
    <col min="15635" max="15635" width="1.7109375" style="180" customWidth="1"/>
    <col min="15636" max="15872" width="9.140625" style="180"/>
    <col min="15873" max="15873" width="35.7109375" style="180" customWidth="1"/>
    <col min="15874" max="15874" width="12.7109375" style="180" customWidth="1"/>
    <col min="15875" max="15875" width="1.7109375" style="180" customWidth="1"/>
    <col min="15876" max="15876" width="12.7109375" style="180" customWidth="1"/>
    <col min="15877" max="15877" width="1.7109375" style="180" customWidth="1"/>
    <col min="15878" max="15878" width="12.42578125" style="180" bestFit="1" customWidth="1"/>
    <col min="15879" max="15879" width="1.7109375" style="180" customWidth="1"/>
    <col min="15880" max="15880" width="13.42578125" style="180" bestFit="1" customWidth="1"/>
    <col min="15881" max="15881" width="1.7109375" style="180" customWidth="1"/>
    <col min="15882" max="15882" width="13.42578125" style="180" bestFit="1" customWidth="1"/>
    <col min="15883" max="15883" width="1.7109375" style="180" customWidth="1"/>
    <col min="15884" max="15884" width="12.42578125" style="180" bestFit="1" customWidth="1"/>
    <col min="15885" max="15885" width="1.7109375" style="180" customWidth="1"/>
    <col min="15886" max="15886" width="12.42578125" style="180" bestFit="1" customWidth="1"/>
    <col min="15887" max="15887" width="1.7109375" style="180" customWidth="1"/>
    <col min="15888" max="15888" width="12.42578125" style="180" bestFit="1" customWidth="1"/>
    <col min="15889" max="15889" width="1.7109375" style="180" customWidth="1"/>
    <col min="15890" max="15890" width="12.42578125" style="180" bestFit="1" customWidth="1"/>
    <col min="15891" max="15891" width="1.7109375" style="180" customWidth="1"/>
    <col min="15892" max="16128" width="9.140625" style="180"/>
    <col min="16129" max="16129" width="35.7109375" style="180" customWidth="1"/>
    <col min="16130" max="16130" width="12.7109375" style="180" customWidth="1"/>
    <col min="16131" max="16131" width="1.7109375" style="180" customWidth="1"/>
    <col min="16132" max="16132" width="12.7109375" style="180" customWidth="1"/>
    <col min="16133" max="16133" width="1.7109375" style="180" customWidth="1"/>
    <col min="16134" max="16134" width="12.42578125" style="180" bestFit="1" customWidth="1"/>
    <col min="16135" max="16135" width="1.7109375" style="180" customWidth="1"/>
    <col min="16136" max="16136" width="13.42578125" style="180" bestFit="1" customWidth="1"/>
    <col min="16137" max="16137" width="1.7109375" style="180" customWidth="1"/>
    <col min="16138" max="16138" width="13.42578125" style="180" bestFit="1" customWidth="1"/>
    <col min="16139" max="16139" width="1.7109375" style="180" customWidth="1"/>
    <col min="16140" max="16140" width="12.42578125" style="180" bestFit="1" customWidth="1"/>
    <col min="16141" max="16141" width="1.7109375" style="180" customWidth="1"/>
    <col min="16142" max="16142" width="12.42578125" style="180" bestFit="1" customWidth="1"/>
    <col min="16143" max="16143" width="1.7109375" style="180" customWidth="1"/>
    <col min="16144" max="16144" width="12.42578125" style="180" bestFit="1" customWidth="1"/>
    <col min="16145" max="16145" width="1.7109375" style="180" customWidth="1"/>
    <col min="16146" max="16146" width="12.42578125" style="180" bestFit="1" customWidth="1"/>
    <col min="16147" max="16147" width="1.7109375" style="180" customWidth="1"/>
    <col min="16148" max="16384" width="9.140625" style="180"/>
  </cols>
  <sheetData>
    <row r="1" spans="1:19" ht="1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9">
      <c r="A2" s="432" t="s">
        <v>198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9">
      <c r="A3" s="433" t="s">
        <v>244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</row>
    <row r="4" spans="1:19">
      <c r="A4" s="432" t="s">
        <v>174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</row>
    <row r="5" spans="1:19" ht="15.75">
      <c r="A5" s="434" t="s">
        <v>230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</row>
    <row r="6" spans="1:19">
      <c r="P6" s="212" t="s">
        <v>225</v>
      </c>
    </row>
    <row r="9" spans="1:19" ht="13.5" thickBot="1">
      <c r="B9" s="185" t="s">
        <v>49</v>
      </c>
      <c r="C9" s="185"/>
      <c r="D9" s="185" t="s">
        <v>52</v>
      </c>
      <c r="E9" s="185"/>
      <c r="F9" s="185" t="s">
        <v>51</v>
      </c>
      <c r="G9" s="185"/>
      <c r="H9" s="186" t="s">
        <v>52</v>
      </c>
      <c r="J9" s="430" t="s">
        <v>226</v>
      </c>
      <c r="K9" s="430"/>
      <c r="L9" s="430"/>
      <c r="M9" s="430"/>
      <c r="N9" s="430"/>
      <c r="O9" s="430"/>
      <c r="P9" s="430"/>
      <c r="Q9" s="430"/>
      <c r="R9" s="430"/>
    </row>
    <row r="10" spans="1:19">
      <c r="B10" s="187">
        <v>2013</v>
      </c>
      <c r="C10" s="188"/>
      <c r="D10" s="187">
        <v>2014</v>
      </c>
      <c r="E10" s="188"/>
      <c r="F10" s="187">
        <v>2014</v>
      </c>
      <c r="G10" s="188"/>
      <c r="H10" s="189">
        <v>2015</v>
      </c>
      <c r="J10" s="190">
        <v>2016</v>
      </c>
      <c r="K10" s="185"/>
      <c r="L10" s="190">
        <v>2017</v>
      </c>
      <c r="M10" s="185"/>
      <c r="N10" s="190">
        <v>2018</v>
      </c>
      <c r="O10" s="185"/>
      <c r="P10" s="190">
        <v>2019</v>
      </c>
      <c r="Q10" s="185"/>
      <c r="R10" s="190">
        <v>2020</v>
      </c>
    </row>
    <row r="11" spans="1:19">
      <c r="B11" s="191"/>
      <c r="C11" s="191"/>
      <c r="D11" s="191"/>
      <c r="E11" s="191"/>
      <c r="F11" s="191"/>
      <c r="G11" s="191"/>
      <c r="H11" s="192"/>
      <c r="J11" s="211"/>
      <c r="K11" s="211"/>
      <c r="L11" s="211"/>
      <c r="M11" s="211"/>
      <c r="N11" s="211"/>
      <c r="O11" s="211"/>
      <c r="P11" s="211"/>
      <c r="Q11" s="211"/>
      <c r="R11" s="211"/>
    </row>
    <row r="12" spans="1:19">
      <c r="B12" s="191"/>
      <c r="C12" s="191"/>
      <c r="D12" s="191"/>
      <c r="E12" s="191"/>
      <c r="F12" s="191"/>
      <c r="G12" s="191"/>
      <c r="H12" s="192"/>
    </row>
    <row r="13" spans="1:19">
      <c r="B13" s="191"/>
      <c r="C13" s="191"/>
      <c r="D13" s="191"/>
      <c r="E13" s="191"/>
      <c r="F13" s="191"/>
      <c r="G13" s="191"/>
      <c r="H13" s="192"/>
    </row>
    <row r="14" spans="1:19">
      <c r="A14" s="193" t="s">
        <v>176</v>
      </c>
      <c r="B14" s="194">
        <v>0</v>
      </c>
      <c r="C14" s="194"/>
      <c r="D14" s="194">
        <v>0</v>
      </c>
      <c r="E14" s="194"/>
      <c r="F14" s="194">
        <f>+B46</f>
        <v>0</v>
      </c>
      <c r="G14" s="194"/>
      <c r="H14" s="196">
        <f>+F46</f>
        <v>0</v>
      </c>
      <c r="J14" s="194">
        <f>+H46</f>
        <v>0</v>
      </c>
      <c r="K14" s="194"/>
      <c r="L14" s="194">
        <f>+J46</f>
        <v>30402143</v>
      </c>
      <c r="M14" s="194"/>
      <c r="N14" s="194">
        <f>+L46</f>
        <v>0</v>
      </c>
      <c r="O14" s="194"/>
      <c r="P14" s="194">
        <f>+N46</f>
        <v>0</v>
      </c>
      <c r="Q14" s="194"/>
      <c r="R14" s="194">
        <f>+P46</f>
        <v>0</v>
      </c>
    </row>
    <row r="15" spans="1:19">
      <c r="H15" s="197"/>
    </row>
    <row r="16" spans="1:19">
      <c r="A16" s="193" t="s">
        <v>177</v>
      </c>
      <c r="H16" s="197"/>
    </row>
    <row r="17" spans="1:18">
      <c r="A17" s="180" t="s">
        <v>178</v>
      </c>
      <c r="B17" s="198">
        <v>0</v>
      </c>
      <c r="C17" s="198"/>
      <c r="D17" s="198">
        <v>0</v>
      </c>
      <c r="E17" s="198"/>
      <c r="F17" s="198">
        <v>0</v>
      </c>
      <c r="G17" s="198"/>
      <c r="H17" s="199">
        <v>0</v>
      </c>
      <c r="J17" s="198">
        <v>0</v>
      </c>
      <c r="K17" s="198"/>
      <c r="L17" s="198">
        <v>0</v>
      </c>
      <c r="M17" s="198"/>
      <c r="N17" s="198">
        <v>0</v>
      </c>
      <c r="O17" s="198"/>
      <c r="P17" s="198">
        <v>0</v>
      </c>
      <c r="R17" s="198">
        <v>0</v>
      </c>
    </row>
    <row r="18" spans="1:18">
      <c r="A18" s="202" t="s">
        <v>200</v>
      </c>
      <c r="B18" s="198">
        <v>0</v>
      </c>
      <c r="C18" s="198"/>
      <c r="D18" s="198">
        <v>0</v>
      </c>
      <c r="E18" s="198"/>
      <c r="F18" s="198">
        <v>0</v>
      </c>
      <c r="G18" s="198"/>
      <c r="H18" s="199">
        <v>0</v>
      </c>
      <c r="J18" s="198">
        <v>0</v>
      </c>
      <c r="K18" s="198"/>
      <c r="L18" s="198">
        <v>0</v>
      </c>
      <c r="M18" s="198"/>
      <c r="N18" s="198">
        <v>0</v>
      </c>
      <c r="O18" s="198"/>
      <c r="P18" s="198">
        <v>0</v>
      </c>
      <c r="R18" s="198">
        <v>0</v>
      </c>
    </row>
    <row r="19" spans="1:18">
      <c r="B19" s="200"/>
      <c r="C19" s="198"/>
      <c r="D19" s="200"/>
      <c r="E19" s="198"/>
      <c r="F19" s="200"/>
      <c r="G19" s="198"/>
      <c r="H19" s="201"/>
      <c r="J19" s="200"/>
      <c r="K19" s="198"/>
      <c r="L19" s="200"/>
      <c r="M19" s="198"/>
      <c r="N19" s="200"/>
      <c r="O19" s="198"/>
      <c r="P19" s="200"/>
      <c r="R19" s="200"/>
    </row>
    <row r="20" spans="1:18">
      <c r="A20" s="180" t="s">
        <v>179</v>
      </c>
      <c r="B20" s="198">
        <f>SUM(B17:B19)</f>
        <v>0</v>
      </c>
      <c r="C20" s="198"/>
      <c r="D20" s="198">
        <f>SUM(D17:D19)</f>
        <v>0</v>
      </c>
      <c r="E20" s="198"/>
      <c r="F20" s="198">
        <f>SUM(F17:F19)</f>
        <v>0</v>
      </c>
      <c r="G20" s="198"/>
      <c r="H20" s="199">
        <f>SUM(H17:H19)</f>
        <v>0</v>
      </c>
      <c r="J20" s="198">
        <f>SUM(J17:J19)</f>
        <v>0</v>
      </c>
      <c r="K20" s="198"/>
      <c r="L20" s="198">
        <f>SUM(L17:L19)</f>
        <v>0</v>
      </c>
      <c r="M20" s="198"/>
      <c r="N20" s="198">
        <f>SUM(N17:N19)</f>
        <v>0</v>
      </c>
      <c r="O20" s="198"/>
      <c r="P20" s="198">
        <f>SUM(P17:P19)</f>
        <v>0</v>
      </c>
      <c r="R20" s="198">
        <f>SUM(R17:R19)</f>
        <v>0</v>
      </c>
    </row>
    <row r="21" spans="1:18">
      <c r="H21" s="197"/>
    </row>
    <row r="22" spans="1:18">
      <c r="A22" s="193" t="s">
        <v>180</v>
      </c>
      <c r="H22" s="197"/>
    </row>
    <row r="23" spans="1:18">
      <c r="A23" s="193"/>
      <c r="H23" s="197"/>
    </row>
    <row r="24" spans="1:18">
      <c r="A24" s="215" t="s">
        <v>72</v>
      </c>
      <c r="B24" s="198"/>
      <c r="C24" s="198"/>
      <c r="D24" s="198"/>
      <c r="E24" s="198"/>
      <c r="F24" s="198"/>
      <c r="G24" s="198"/>
      <c r="H24" s="199"/>
      <c r="J24" s="198"/>
      <c r="K24" s="198"/>
      <c r="L24" s="198"/>
      <c r="M24" s="198"/>
      <c r="N24" s="198"/>
      <c r="O24" s="198"/>
      <c r="P24" s="198"/>
      <c r="R24" s="198"/>
    </row>
    <row r="25" spans="1:18">
      <c r="A25" s="202" t="s">
        <v>201</v>
      </c>
      <c r="B25" s="198"/>
      <c r="C25" s="198"/>
      <c r="D25" s="198"/>
      <c r="E25" s="198"/>
      <c r="F25" s="198"/>
      <c r="G25" s="198"/>
      <c r="H25" s="199"/>
      <c r="J25" s="198">
        <v>0</v>
      </c>
      <c r="K25" s="198"/>
      <c r="L25" s="198">
        <v>0</v>
      </c>
      <c r="M25" s="198"/>
      <c r="N25" s="198">
        <v>0</v>
      </c>
      <c r="O25" s="198"/>
      <c r="P25" s="198">
        <v>0</v>
      </c>
      <c r="R25" s="198">
        <v>0</v>
      </c>
    </row>
    <row r="26" spans="1:18">
      <c r="A26" s="202" t="s">
        <v>202</v>
      </c>
      <c r="B26" s="198">
        <v>0</v>
      </c>
      <c r="C26" s="198"/>
      <c r="D26" s="198">
        <v>0</v>
      </c>
      <c r="E26" s="198"/>
      <c r="F26" s="198">
        <v>0</v>
      </c>
      <c r="G26" s="198"/>
      <c r="H26" s="199">
        <v>0</v>
      </c>
      <c r="I26" s="198"/>
      <c r="J26" s="198">
        <v>0</v>
      </c>
      <c r="K26" s="198"/>
      <c r="L26" s="198">
        <v>0</v>
      </c>
      <c r="M26" s="198"/>
      <c r="N26" s="198">
        <v>0</v>
      </c>
      <c r="O26" s="198"/>
      <c r="P26" s="198">
        <v>0</v>
      </c>
      <c r="R26" s="198">
        <v>0</v>
      </c>
    </row>
    <row r="27" spans="1:18">
      <c r="A27" s="202" t="s">
        <v>203</v>
      </c>
      <c r="B27" s="198">
        <v>0</v>
      </c>
      <c r="C27" s="198"/>
      <c r="D27" s="198">
        <v>0</v>
      </c>
      <c r="E27" s="198"/>
      <c r="F27" s="198">
        <v>0</v>
      </c>
      <c r="G27" s="198"/>
      <c r="H27" s="199">
        <v>0</v>
      </c>
      <c r="I27" s="198"/>
      <c r="J27" s="198">
        <v>0</v>
      </c>
      <c r="K27" s="198"/>
      <c r="L27" s="198">
        <v>0</v>
      </c>
      <c r="M27" s="198"/>
      <c r="N27" s="198">
        <v>0</v>
      </c>
      <c r="O27" s="198"/>
      <c r="P27" s="198">
        <v>0</v>
      </c>
      <c r="R27" s="198">
        <v>0</v>
      </c>
    </row>
    <row r="28" spans="1:18">
      <c r="A28" s="202" t="s">
        <v>204</v>
      </c>
      <c r="B28" s="200">
        <v>0</v>
      </c>
      <c r="C28" s="198"/>
      <c r="D28" s="200">
        <v>0</v>
      </c>
      <c r="E28" s="198"/>
      <c r="F28" s="200">
        <v>0</v>
      </c>
      <c r="G28" s="198"/>
      <c r="H28" s="201">
        <v>0</v>
      </c>
      <c r="I28" s="198"/>
      <c r="J28" s="198">
        <v>0</v>
      </c>
      <c r="K28" s="200"/>
      <c r="L28" s="200">
        <v>0</v>
      </c>
      <c r="M28" s="198"/>
      <c r="N28" s="200">
        <v>0</v>
      </c>
      <c r="O28" s="198"/>
      <c r="P28" s="200">
        <v>0</v>
      </c>
      <c r="R28" s="200">
        <v>0</v>
      </c>
    </row>
    <row r="29" spans="1:18">
      <c r="A29" s="202" t="s">
        <v>205</v>
      </c>
      <c r="B29" s="198">
        <f>SUM(B26:B28)</f>
        <v>0</v>
      </c>
      <c r="C29" s="198"/>
      <c r="D29" s="198">
        <f>SUM(D26:D28)</f>
        <v>0</v>
      </c>
      <c r="E29" s="198"/>
      <c r="F29" s="198">
        <f>SUM(F26:F28)</f>
        <v>0</v>
      </c>
      <c r="G29" s="198"/>
      <c r="H29" s="199">
        <f>SUM(H26:H28)</f>
        <v>0</v>
      </c>
      <c r="I29" s="198"/>
      <c r="J29" s="198">
        <f>SUM(J25:J28)</f>
        <v>0</v>
      </c>
      <c r="K29" s="198"/>
      <c r="L29" s="198">
        <f>SUM(L25:L28)</f>
        <v>0</v>
      </c>
      <c r="M29" s="198"/>
      <c r="N29" s="198">
        <f>SUM(N25:N28)</f>
        <v>0</v>
      </c>
      <c r="O29" s="198"/>
      <c r="P29" s="198">
        <f>SUM(P25:P28)</f>
        <v>0</v>
      </c>
      <c r="R29" s="198">
        <f>SUM(R25:R28)</f>
        <v>0</v>
      </c>
    </row>
    <row r="30" spans="1:18">
      <c r="A30" s="202"/>
      <c r="B30" s="198"/>
      <c r="C30" s="198"/>
      <c r="D30" s="198"/>
      <c r="E30" s="198"/>
      <c r="F30" s="198"/>
      <c r="G30" s="198"/>
      <c r="H30" s="199"/>
      <c r="I30" s="198"/>
      <c r="J30" s="198"/>
      <c r="K30" s="198"/>
      <c r="L30" s="198"/>
      <c r="M30" s="198"/>
      <c r="N30" s="198"/>
      <c r="O30" s="198"/>
      <c r="P30" s="198"/>
      <c r="R30" s="198"/>
    </row>
    <row r="31" spans="1:18">
      <c r="A31" s="215" t="s">
        <v>73</v>
      </c>
      <c r="B31" s="198"/>
      <c r="C31" s="198"/>
      <c r="D31" s="198"/>
      <c r="E31" s="198"/>
      <c r="F31" s="198"/>
      <c r="G31" s="198"/>
      <c r="H31" s="199"/>
      <c r="I31" s="198"/>
      <c r="J31" s="198"/>
      <c r="K31" s="198"/>
      <c r="L31" s="198"/>
      <c r="M31" s="198"/>
      <c r="N31" s="198"/>
      <c r="O31" s="198"/>
      <c r="P31" s="198"/>
      <c r="R31" s="198"/>
    </row>
    <row r="32" spans="1:18">
      <c r="A32" s="202" t="s">
        <v>201</v>
      </c>
      <c r="B32" s="198"/>
      <c r="C32" s="198"/>
      <c r="D32" s="198"/>
      <c r="E32" s="198"/>
      <c r="F32" s="198"/>
      <c r="G32" s="198"/>
      <c r="H32" s="199"/>
      <c r="I32" s="198"/>
      <c r="J32" s="198">
        <v>0</v>
      </c>
      <c r="K32" s="198"/>
      <c r="L32" s="198">
        <v>0</v>
      </c>
      <c r="M32" s="198"/>
      <c r="N32" s="198">
        <v>0</v>
      </c>
      <c r="O32" s="198"/>
      <c r="P32" s="198">
        <v>0</v>
      </c>
      <c r="R32" s="198">
        <v>0</v>
      </c>
    </row>
    <row r="33" spans="1:22">
      <c r="A33" s="202" t="s">
        <v>202</v>
      </c>
      <c r="B33" s="198">
        <v>0</v>
      </c>
      <c r="C33" s="198"/>
      <c r="D33" s="198">
        <v>0</v>
      </c>
      <c r="E33" s="198"/>
      <c r="F33" s="198">
        <v>0</v>
      </c>
      <c r="G33" s="198"/>
      <c r="H33" s="199">
        <v>0</v>
      </c>
      <c r="I33" s="198"/>
      <c r="J33" s="198">
        <v>0</v>
      </c>
      <c r="K33" s="198"/>
      <c r="L33" s="198">
        <v>0</v>
      </c>
      <c r="M33" s="198"/>
      <c r="N33" s="198">
        <v>0</v>
      </c>
      <c r="O33" s="198"/>
      <c r="P33" s="198">
        <v>0</v>
      </c>
      <c r="R33" s="198">
        <v>0</v>
      </c>
    </row>
    <row r="34" spans="1:22">
      <c r="A34" s="202" t="s">
        <v>203</v>
      </c>
      <c r="B34" s="198">
        <v>0</v>
      </c>
      <c r="C34" s="198"/>
      <c r="D34" s="198">
        <v>0</v>
      </c>
      <c r="E34" s="198"/>
      <c r="F34" s="198">
        <v>0</v>
      </c>
      <c r="G34" s="198"/>
      <c r="H34" s="199">
        <v>0</v>
      </c>
      <c r="I34" s="198"/>
      <c r="J34" s="198">
        <v>0</v>
      </c>
      <c r="K34" s="198"/>
      <c r="L34" s="198">
        <v>0</v>
      </c>
      <c r="M34" s="198"/>
      <c r="N34" s="198">
        <v>0</v>
      </c>
      <c r="O34" s="198"/>
      <c r="P34" s="198">
        <v>0</v>
      </c>
      <c r="R34" s="198">
        <v>0</v>
      </c>
    </row>
    <row r="35" spans="1:22">
      <c r="A35" s="202" t="s">
        <v>204</v>
      </c>
      <c r="B35" s="200">
        <v>0</v>
      </c>
      <c r="C35" s="198"/>
      <c r="D35" s="200">
        <v>0</v>
      </c>
      <c r="E35" s="198"/>
      <c r="F35" s="200">
        <v>0</v>
      </c>
      <c r="G35" s="198"/>
      <c r="H35" s="201">
        <v>0</v>
      </c>
      <c r="I35" s="198"/>
      <c r="J35" s="200">
        <v>0</v>
      </c>
      <c r="K35" s="200"/>
      <c r="L35" s="200">
        <v>0</v>
      </c>
      <c r="M35" s="198"/>
      <c r="N35" s="200">
        <v>0</v>
      </c>
      <c r="O35" s="198"/>
      <c r="P35" s="200">
        <v>0</v>
      </c>
      <c r="R35" s="200">
        <v>0</v>
      </c>
    </row>
    <row r="36" spans="1:22">
      <c r="A36" s="202" t="s">
        <v>206</v>
      </c>
      <c r="B36" s="200">
        <f>SUM(B33:B35)</f>
        <v>0</v>
      </c>
      <c r="C36" s="198"/>
      <c r="D36" s="200">
        <f>SUM(D33:D35)</f>
        <v>0</v>
      </c>
      <c r="E36" s="198"/>
      <c r="F36" s="200">
        <f>SUM(F33:F35)</f>
        <v>0</v>
      </c>
      <c r="G36" s="198"/>
      <c r="H36" s="201">
        <f>SUM(H33:H35)</f>
        <v>0</v>
      </c>
      <c r="I36" s="198"/>
      <c r="J36" s="200">
        <v>21855000</v>
      </c>
      <c r="K36" s="198"/>
      <c r="L36" s="200">
        <v>30402143</v>
      </c>
      <c r="M36" s="198"/>
      <c r="N36" s="200">
        <f>SUM(N32:N35)</f>
        <v>0</v>
      </c>
      <c r="O36" s="198"/>
      <c r="P36" s="200">
        <f>SUM(P32:P35)</f>
        <v>0</v>
      </c>
      <c r="R36" s="200">
        <f>SUM(R32:R35)</f>
        <v>0</v>
      </c>
    </row>
    <row r="37" spans="1:22">
      <c r="H37" s="197"/>
    </row>
    <row r="38" spans="1:22">
      <c r="A38" s="180" t="s">
        <v>171</v>
      </c>
      <c r="B38" s="200">
        <f>+B29+B36</f>
        <v>0</v>
      </c>
      <c r="C38" s="198"/>
      <c r="D38" s="200">
        <f>+D29+D36</f>
        <v>0</v>
      </c>
      <c r="E38" s="198"/>
      <c r="F38" s="200">
        <f>+F29+F36</f>
        <v>0</v>
      </c>
      <c r="G38" s="198"/>
      <c r="H38" s="201">
        <f>+H29+H36</f>
        <v>0</v>
      </c>
      <c r="I38" s="207"/>
      <c r="J38" s="206">
        <f>+J29+J36</f>
        <v>21855000</v>
      </c>
      <c r="K38" s="204"/>
      <c r="L38" s="206">
        <f>+L29+L36</f>
        <v>30402143</v>
      </c>
      <c r="M38" s="204"/>
      <c r="N38" s="206">
        <f>+N29+N36</f>
        <v>0</v>
      </c>
      <c r="O38" s="204"/>
      <c r="P38" s="206">
        <f>+P29+P36</f>
        <v>0</v>
      </c>
      <c r="Q38" s="207"/>
      <c r="R38" s="206">
        <f>+R29+R36</f>
        <v>0</v>
      </c>
    </row>
    <row r="39" spans="1:22">
      <c r="B39" s="198"/>
      <c r="C39" s="198"/>
      <c r="D39" s="198"/>
      <c r="E39" s="198"/>
      <c r="F39" s="198"/>
      <c r="G39" s="198"/>
      <c r="H39" s="199"/>
      <c r="J39" s="198"/>
      <c r="K39" s="198"/>
      <c r="L39" s="198"/>
      <c r="M39" s="198"/>
      <c r="N39" s="198"/>
      <c r="O39" s="198"/>
      <c r="P39" s="198"/>
      <c r="R39" s="198"/>
    </row>
    <row r="40" spans="1:22">
      <c r="B40" s="198"/>
      <c r="C40" s="198"/>
      <c r="D40" s="198"/>
      <c r="E40" s="198"/>
      <c r="F40" s="198"/>
      <c r="G40" s="198"/>
      <c r="H40" s="199"/>
      <c r="J40" s="198"/>
      <c r="K40" s="198"/>
      <c r="L40" s="198"/>
      <c r="M40" s="198"/>
      <c r="N40" s="198"/>
      <c r="O40" s="198"/>
      <c r="P40" s="198"/>
      <c r="R40" s="198"/>
    </row>
    <row r="41" spans="1:22">
      <c r="A41" s="193" t="s">
        <v>78</v>
      </c>
      <c r="B41" s="198"/>
      <c r="C41" s="198"/>
      <c r="D41" s="198"/>
      <c r="E41" s="198"/>
      <c r="F41" s="198"/>
      <c r="G41" s="198"/>
      <c r="H41" s="199"/>
      <c r="J41" s="198"/>
      <c r="K41" s="198"/>
      <c r="L41" s="198"/>
      <c r="M41" s="198"/>
      <c r="N41" s="227"/>
      <c r="O41" s="227"/>
      <c r="P41" s="227"/>
      <c r="Q41" s="211"/>
      <c r="R41" s="227"/>
      <c r="S41" s="211"/>
      <c r="T41" s="211"/>
      <c r="U41" s="211"/>
      <c r="V41" s="211"/>
    </row>
    <row r="42" spans="1:22">
      <c r="A42" s="228" t="s">
        <v>207</v>
      </c>
      <c r="B42" s="224"/>
      <c r="C42" s="224"/>
      <c r="D42" s="224"/>
      <c r="E42" s="224"/>
      <c r="F42" s="224"/>
      <c r="G42" s="224"/>
      <c r="H42" s="225"/>
      <c r="I42" s="226"/>
      <c r="J42" s="224"/>
      <c r="K42" s="224"/>
      <c r="L42" s="224"/>
      <c r="M42" s="224"/>
      <c r="N42" s="231"/>
      <c r="O42" s="231"/>
      <c r="P42" s="231"/>
      <c r="Q42" s="231"/>
      <c r="R42" s="231"/>
      <c r="S42" s="231"/>
      <c r="T42" s="231"/>
      <c r="U42" s="231"/>
      <c r="V42" s="231"/>
    </row>
    <row r="43" spans="1:22">
      <c r="A43" s="228" t="s">
        <v>242</v>
      </c>
      <c r="B43" s="200">
        <v>0</v>
      </c>
      <c r="C43" s="198"/>
      <c r="D43" s="200">
        <v>0</v>
      </c>
      <c r="E43" s="198"/>
      <c r="F43" s="200">
        <v>0</v>
      </c>
      <c r="G43" s="198"/>
      <c r="H43" s="201">
        <v>0</v>
      </c>
      <c r="J43" s="200">
        <v>52257143</v>
      </c>
      <c r="K43" s="198"/>
      <c r="L43" s="200">
        <v>0</v>
      </c>
      <c r="M43" s="198"/>
      <c r="N43" s="200">
        <v>0</v>
      </c>
      <c r="P43" s="200">
        <v>0</v>
      </c>
      <c r="Q43" s="198"/>
      <c r="R43" s="200">
        <v>0</v>
      </c>
      <c r="S43" s="211"/>
      <c r="T43" s="211"/>
      <c r="U43" s="211"/>
      <c r="V43" s="211"/>
    </row>
    <row r="44" spans="1:22">
      <c r="A44" s="228" t="s">
        <v>209</v>
      </c>
      <c r="B44" s="206">
        <f>SUM(B43)</f>
        <v>0</v>
      </c>
      <c r="C44" s="204"/>
      <c r="D44" s="206">
        <f>SUM(D43)</f>
        <v>0</v>
      </c>
      <c r="E44" s="204"/>
      <c r="F44" s="206">
        <f>SUM(F43)</f>
        <v>0</v>
      </c>
      <c r="G44" s="198"/>
      <c r="H44" s="201">
        <f>SUM(H43)</f>
        <v>0</v>
      </c>
      <c r="J44" s="206">
        <f>SUM(J43)</f>
        <v>52257143</v>
      </c>
      <c r="K44" s="198"/>
      <c r="L44" s="206">
        <f>SUM(L43)</f>
        <v>0</v>
      </c>
      <c r="M44" s="198"/>
      <c r="N44" s="206">
        <f>SUM(N43)</f>
        <v>0</v>
      </c>
      <c r="O44" s="198"/>
      <c r="P44" s="206">
        <f>SUM(P43)</f>
        <v>0</v>
      </c>
      <c r="R44" s="206">
        <f>SUM(R43)</f>
        <v>0</v>
      </c>
    </row>
    <row r="45" spans="1:22">
      <c r="H45" s="197"/>
    </row>
    <row r="46" spans="1:22" ht="13.5" thickBot="1">
      <c r="A46" s="193" t="s">
        <v>189</v>
      </c>
      <c r="B46" s="213">
        <f>+B14+B20-B38+B44</f>
        <v>0</v>
      </c>
      <c r="C46" s="209"/>
      <c r="D46" s="213">
        <f>+D14+D20-D38+D44</f>
        <v>0</v>
      </c>
      <c r="E46" s="209"/>
      <c r="F46" s="208">
        <f>SUM(F14,F20-F38,F44)</f>
        <v>0</v>
      </c>
      <c r="G46" s="209"/>
      <c r="H46" s="210">
        <f>SUM(H14,H20-H38,H44)</f>
        <v>0</v>
      </c>
      <c r="J46" s="208">
        <f>SUM(J14,J20-J38,J44)</f>
        <v>30402143</v>
      </c>
      <c r="K46" s="209"/>
      <c r="L46" s="208">
        <f>SUM(L14,L20-L38,L44)</f>
        <v>0</v>
      </c>
      <c r="M46" s="209"/>
      <c r="N46" s="208">
        <f>SUM(N14,N20-N38,N44)</f>
        <v>0</v>
      </c>
      <c r="O46" s="209"/>
      <c r="P46" s="208">
        <f>SUM(P14,P20-P38,P44)</f>
        <v>0</v>
      </c>
      <c r="R46" s="208">
        <f>SUM(R14,R20-R38,R44)</f>
        <v>0</v>
      </c>
    </row>
    <row r="47" spans="1:22" ht="13.5" thickTop="1">
      <c r="J47" s="233"/>
      <c r="K47" s="233"/>
      <c r="L47" s="233"/>
      <c r="M47" s="233"/>
      <c r="N47" s="233"/>
      <c r="O47" s="233"/>
      <c r="P47" s="233"/>
      <c r="Q47" s="211"/>
      <c r="R47" s="233"/>
    </row>
    <row r="48" spans="1:22">
      <c r="J48" s="211"/>
      <c r="K48" s="211"/>
      <c r="L48" s="211"/>
      <c r="M48" s="211"/>
      <c r="N48" s="211"/>
      <c r="O48" s="211"/>
      <c r="P48" s="211"/>
      <c r="Q48" s="211"/>
      <c r="R48" s="211"/>
    </row>
    <row r="50" spans="2:2">
      <c r="B50" s="211"/>
    </row>
  </sheetData>
  <mergeCells count="6">
    <mergeCell ref="J9:R9"/>
    <mergeCell ref="A1:R1"/>
    <mergeCell ref="A2:R2"/>
    <mergeCell ref="A3:R3"/>
    <mergeCell ref="A4:R4"/>
    <mergeCell ref="A5:S5"/>
  </mergeCells>
  <printOptions horizontalCentered="1"/>
  <pageMargins left="0.7" right="0.7" top="0.75" bottom="0.75" header="0.3" footer="0.3"/>
  <pageSetup scale="96" firstPageNumber="70" fitToWidth="2" orientation="portrait" useFirstPageNumber="1" r:id="rId1"/>
  <headerFooter>
    <oddFooter>&amp;C&amp;P</oddFooter>
  </headerFooter>
  <colBreaks count="1" manualBreakCount="1">
    <brk id="9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zoomScaleNormal="100" workbookViewId="0">
      <selection sqref="A1:R1"/>
    </sheetView>
  </sheetViews>
  <sheetFormatPr defaultRowHeight="12.75"/>
  <cols>
    <col min="1" max="1" width="36.7109375" style="180" customWidth="1"/>
    <col min="2" max="4" width="9.7109375" style="180" customWidth="1"/>
    <col min="5" max="5" width="1.7109375" style="180" customWidth="1"/>
    <col min="6" max="8" width="9.7109375" style="180" customWidth="1"/>
    <col min="9" max="9" width="1.7109375" style="180" customWidth="1"/>
    <col min="10" max="12" width="9.7109375" style="180" customWidth="1"/>
    <col min="13" max="13" width="1.7109375" style="180" customWidth="1"/>
    <col min="14" max="16" width="9.7109375" style="180" customWidth="1"/>
    <col min="17" max="17" width="1.7109375" style="180" customWidth="1"/>
    <col min="18" max="20" width="9.7109375" style="180" customWidth="1"/>
    <col min="21" max="21" width="1.7109375" style="180" customWidth="1"/>
    <col min="22" max="24" width="9.7109375" style="180" customWidth="1"/>
    <col min="25" max="25" width="1.7109375" style="180" customWidth="1"/>
    <col min="26" max="28" width="9.7109375" style="180" customWidth="1"/>
    <col min="29" max="29" width="1.7109375" style="180" customWidth="1"/>
    <col min="30" max="30" width="11.42578125" style="180" bestFit="1" customWidth="1"/>
    <col min="31" max="32" width="11.28515625" style="180" bestFit="1" customWidth="1"/>
    <col min="33" max="256" width="9.140625" style="180"/>
    <col min="257" max="257" width="36.7109375" style="180" customWidth="1"/>
    <col min="258" max="260" width="9.7109375" style="180" customWidth="1"/>
    <col min="261" max="261" width="1.7109375" style="180" customWidth="1"/>
    <col min="262" max="264" width="9.7109375" style="180" customWidth="1"/>
    <col min="265" max="265" width="1.7109375" style="180" customWidth="1"/>
    <col min="266" max="268" width="9.7109375" style="180" customWidth="1"/>
    <col min="269" max="269" width="1.7109375" style="180" customWidth="1"/>
    <col min="270" max="272" width="9.7109375" style="180" customWidth="1"/>
    <col min="273" max="273" width="1.7109375" style="180" customWidth="1"/>
    <col min="274" max="276" width="9.7109375" style="180" customWidth="1"/>
    <col min="277" max="277" width="1.7109375" style="180" customWidth="1"/>
    <col min="278" max="280" width="9.7109375" style="180" customWidth="1"/>
    <col min="281" max="281" width="1.7109375" style="180" customWidth="1"/>
    <col min="282" max="284" width="9.7109375" style="180" customWidth="1"/>
    <col min="285" max="285" width="1.7109375" style="180" customWidth="1"/>
    <col min="286" max="286" width="11.42578125" style="180" bestFit="1" customWidth="1"/>
    <col min="287" max="288" width="11.28515625" style="180" bestFit="1" customWidth="1"/>
    <col min="289" max="512" width="9.140625" style="180"/>
    <col min="513" max="513" width="36.7109375" style="180" customWidth="1"/>
    <col min="514" max="516" width="9.7109375" style="180" customWidth="1"/>
    <col min="517" max="517" width="1.7109375" style="180" customWidth="1"/>
    <col min="518" max="520" width="9.7109375" style="180" customWidth="1"/>
    <col min="521" max="521" width="1.7109375" style="180" customWidth="1"/>
    <col min="522" max="524" width="9.7109375" style="180" customWidth="1"/>
    <col min="525" max="525" width="1.7109375" style="180" customWidth="1"/>
    <col min="526" max="528" width="9.7109375" style="180" customWidth="1"/>
    <col min="529" max="529" width="1.7109375" style="180" customWidth="1"/>
    <col min="530" max="532" width="9.7109375" style="180" customWidth="1"/>
    <col min="533" max="533" width="1.7109375" style="180" customWidth="1"/>
    <col min="534" max="536" width="9.7109375" style="180" customWidth="1"/>
    <col min="537" max="537" width="1.7109375" style="180" customWidth="1"/>
    <col min="538" max="540" width="9.7109375" style="180" customWidth="1"/>
    <col min="541" max="541" width="1.7109375" style="180" customWidth="1"/>
    <col min="542" max="542" width="11.42578125" style="180" bestFit="1" customWidth="1"/>
    <col min="543" max="544" width="11.28515625" style="180" bestFit="1" customWidth="1"/>
    <col min="545" max="768" width="9.140625" style="180"/>
    <col min="769" max="769" width="36.7109375" style="180" customWidth="1"/>
    <col min="770" max="772" width="9.7109375" style="180" customWidth="1"/>
    <col min="773" max="773" width="1.7109375" style="180" customWidth="1"/>
    <col min="774" max="776" width="9.7109375" style="180" customWidth="1"/>
    <col min="777" max="777" width="1.7109375" style="180" customWidth="1"/>
    <col min="778" max="780" width="9.7109375" style="180" customWidth="1"/>
    <col min="781" max="781" width="1.7109375" style="180" customWidth="1"/>
    <col min="782" max="784" width="9.7109375" style="180" customWidth="1"/>
    <col min="785" max="785" width="1.7109375" style="180" customWidth="1"/>
    <col min="786" max="788" width="9.7109375" style="180" customWidth="1"/>
    <col min="789" max="789" width="1.7109375" style="180" customWidth="1"/>
    <col min="790" max="792" width="9.7109375" style="180" customWidth="1"/>
    <col min="793" max="793" width="1.7109375" style="180" customWidth="1"/>
    <col min="794" max="796" width="9.7109375" style="180" customWidth="1"/>
    <col min="797" max="797" width="1.7109375" style="180" customWidth="1"/>
    <col min="798" max="798" width="11.42578125" style="180" bestFit="1" customWidth="1"/>
    <col min="799" max="800" width="11.28515625" style="180" bestFit="1" customWidth="1"/>
    <col min="801" max="1024" width="9.140625" style="180"/>
    <col min="1025" max="1025" width="36.7109375" style="180" customWidth="1"/>
    <col min="1026" max="1028" width="9.7109375" style="180" customWidth="1"/>
    <col min="1029" max="1029" width="1.7109375" style="180" customWidth="1"/>
    <col min="1030" max="1032" width="9.7109375" style="180" customWidth="1"/>
    <col min="1033" max="1033" width="1.7109375" style="180" customWidth="1"/>
    <col min="1034" max="1036" width="9.7109375" style="180" customWidth="1"/>
    <col min="1037" max="1037" width="1.7109375" style="180" customWidth="1"/>
    <col min="1038" max="1040" width="9.7109375" style="180" customWidth="1"/>
    <col min="1041" max="1041" width="1.7109375" style="180" customWidth="1"/>
    <col min="1042" max="1044" width="9.7109375" style="180" customWidth="1"/>
    <col min="1045" max="1045" width="1.7109375" style="180" customWidth="1"/>
    <col min="1046" max="1048" width="9.7109375" style="180" customWidth="1"/>
    <col min="1049" max="1049" width="1.7109375" style="180" customWidth="1"/>
    <col min="1050" max="1052" width="9.7109375" style="180" customWidth="1"/>
    <col min="1053" max="1053" width="1.7109375" style="180" customWidth="1"/>
    <col min="1054" max="1054" width="11.42578125" style="180" bestFit="1" customWidth="1"/>
    <col min="1055" max="1056" width="11.28515625" style="180" bestFit="1" customWidth="1"/>
    <col min="1057" max="1280" width="9.140625" style="180"/>
    <col min="1281" max="1281" width="36.7109375" style="180" customWidth="1"/>
    <col min="1282" max="1284" width="9.7109375" style="180" customWidth="1"/>
    <col min="1285" max="1285" width="1.7109375" style="180" customWidth="1"/>
    <col min="1286" max="1288" width="9.7109375" style="180" customWidth="1"/>
    <col min="1289" max="1289" width="1.7109375" style="180" customWidth="1"/>
    <col min="1290" max="1292" width="9.7109375" style="180" customWidth="1"/>
    <col min="1293" max="1293" width="1.7109375" style="180" customWidth="1"/>
    <col min="1294" max="1296" width="9.7109375" style="180" customWidth="1"/>
    <col min="1297" max="1297" width="1.7109375" style="180" customWidth="1"/>
    <col min="1298" max="1300" width="9.7109375" style="180" customWidth="1"/>
    <col min="1301" max="1301" width="1.7109375" style="180" customWidth="1"/>
    <col min="1302" max="1304" width="9.7109375" style="180" customWidth="1"/>
    <col min="1305" max="1305" width="1.7109375" style="180" customWidth="1"/>
    <col min="1306" max="1308" width="9.7109375" style="180" customWidth="1"/>
    <col min="1309" max="1309" width="1.7109375" style="180" customWidth="1"/>
    <col min="1310" max="1310" width="11.42578125" style="180" bestFit="1" customWidth="1"/>
    <col min="1311" max="1312" width="11.28515625" style="180" bestFit="1" customWidth="1"/>
    <col min="1313" max="1536" width="9.140625" style="180"/>
    <col min="1537" max="1537" width="36.7109375" style="180" customWidth="1"/>
    <col min="1538" max="1540" width="9.7109375" style="180" customWidth="1"/>
    <col min="1541" max="1541" width="1.7109375" style="180" customWidth="1"/>
    <col min="1542" max="1544" width="9.7109375" style="180" customWidth="1"/>
    <col min="1545" max="1545" width="1.7109375" style="180" customWidth="1"/>
    <col min="1546" max="1548" width="9.7109375" style="180" customWidth="1"/>
    <col min="1549" max="1549" width="1.7109375" style="180" customWidth="1"/>
    <col min="1550" max="1552" width="9.7109375" style="180" customWidth="1"/>
    <col min="1553" max="1553" width="1.7109375" style="180" customWidth="1"/>
    <col min="1554" max="1556" width="9.7109375" style="180" customWidth="1"/>
    <col min="1557" max="1557" width="1.7109375" style="180" customWidth="1"/>
    <col min="1558" max="1560" width="9.7109375" style="180" customWidth="1"/>
    <col min="1561" max="1561" width="1.7109375" style="180" customWidth="1"/>
    <col min="1562" max="1564" width="9.7109375" style="180" customWidth="1"/>
    <col min="1565" max="1565" width="1.7109375" style="180" customWidth="1"/>
    <col min="1566" max="1566" width="11.42578125" style="180" bestFit="1" customWidth="1"/>
    <col min="1567" max="1568" width="11.28515625" style="180" bestFit="1" customWidth="1"/>
    <col min="1569" max="1792" width="9.140625" style="180"/>
    <col min="1793" max="1793" width="36.7109375" style="180" customWidth="1"/>
    <col min="1794" max="1796" width="9.7109375" style="180" customWidth="1"/>
    <col min="1797" max="1797" width="1.7109375" style="180" customWidth="1"/>
    <col min="1798" max="1800" width="9.7109375" style="180" customWidth="1"/>
    <col min="1801" max="1801" width="1.7109375" style="180" customWidth="1"/>
    <col min="1802" max="1804" width="9.7109375" style="180" customWidth="1"/>
    <col min="1805" max="1805" width="1.7109375" style="180" customWidth="1"/>
    <col min="1806" max="1808" width="9.7109375" style="180" customWidth="1"/>
    <col min="1809" max="1809" width="1.7109375" style="180" customWidth="1"/>
    <col min="1810" max="1812" width="9.7109375" style="180" customWidth="1"/>
    <col min="1813" max="1813" width="1.7109375" style="180" customWidth="1"/>
    <col min="1814" max="1816" width="9.7109375" style="180" customWidth="1"/>
    <col min="1817" max="1817" width="1.7109375" style="180" customWidth="1"/>
    <col min="1818" max="1820" width="9.7109375" style="180" customWidth="1"/>
    <col min="1821" max="1821" width="1.7109375" style="180" customWidth="1"/>
    <col min="1822" max="1822" width="11.42578125" style="180" bestFit="1" customWidth="1"/>
    <col min="1823" max="1824" width="11.28515625" style="180" bestFit="1" customWidth="1"/>
    <col min="1825" max="2048" width="9.140625" style="180"/>
    <col min="2049" max="2049" width="36.7109375" style="180" customWidth="1"/>
    <col min="2050" max="2052" width="9.7109375" style="180" customWidth="1"/>
    <col min="2053" max="2053" width="1.7109375" style="180" customWidth="1"/>
    <col min="2054" max="2056" width="9.7109375" style="180" customWidth="1"/>
    <col min="2057" max="2057" width="1.7109375" style="180" customWidth="1"/>
    <col min="2058" max="2060" width="9.7109375" style="180" customWidth="1"/>
    <col min="2061" max="2061" width="1.7109375" style="180" customWidth="1"/>
    <col min="2062" max="2064" width="9.7109375" style="180" customWidth="1"/>
    <col min="2065" max="2065" width="1.7109375" style="180" customWidth="1"/>
    <col min="2066" max="2068" width="9.7109375" style="180" customWidth="1"/>
    <col min="2069" max="2069" width="1.7109375" style="180" customWidth="1"/>
    <col min="2070" max="2072" width="9.7109375" style="180" customWidth="1"/>
    <col min="2073" max="2073" width="1.7109375" style="180" customWidth="1"/>
    <col min="2074" max="2076" width="9.7109375" style="180" customWidth="1"/>
    <col min="2077" max="2077" width="1.7109375" style="180" customWidth="1"/>
    <col min="2078" max="2078" width="11.42578125" style="180" bestFit="1" customWidth="1"/>
    <col min="2079" max="2080" width="11.28515625" style="180" bestFit="1" customWidth="1"/>
    <col min="2081" max="2304" width="9.140625" style="180"/>
    <col min="2305" max="2305" width="36.7109375" style="180" customWidth="1"/>
    <col min="2306" max="2308" width="9.7109375" style="180" customWidth="1"/>
    <col min="2309" max="2309" width="1.7109375" style="180" customWidth="1"/>
    <col min="2310" max="2312" width="9.7109375" style="180" customWidth="1"/>
    <col min="2313" max="2313" width="1.7109375" style="180" customWidth="1"/>
    <col min="2314" max="2316" width="9.7109375" style="180" customWidth="1"/>
    <col min="2317" max="2317" width="1.7109375" style="180" customWidth="1"/>
    <col min="2318" max="2320" width="9.7109375" style="180" customWidth="1"/>
    <col min="2321" max="2321" width="1.7109375" style="180" customWidth="1"/>
    <col min="2322" max="2324" width="9.7109375" style="180" customWidth="1"/>
    <col min="2325" max="2325" width="1.7109375" style="180" customWidth="1"/>
    <col min="2326" max="2328" width="9.7109375" style="180" customWidth="1"/>
    <col min="2329" max="2329" width="1.7109375" style="180" customWidth="1"/>
    <col min="2330" max="2332" width="9.7109375" style="180" customWidth="1"/>
    <col min="2333" max="2333" width="1.7109375" style="180" customWidth="1"/>
    <col min="2334" max="2334" width="11.42578125" style="180" bestFit="1" customWidth="1"/>
    <col min="2335" max="2336" width="11.28515625" style="180" bestFit="1" customWidth="1"/>
    <col min="2337" max="2560" width="9.140625" style="180"/>
    <col min="2561" max="2561" width="36.7109375" style="180" customWidth="1"/>
    <col min="2562" max="2564" width="9.7109375" style="180" customWidth="1"/>
    <col min="2565" max="2565" width="1.7109375" style="180" customWidth="1"/>
    <col min="2566" max="2568" width="9.7109375" style="180" customWidth="1"/>
    <col min="2569" max="2569" width="1.7109375" style="180" customWidth="1"/>
    <col min="2570" max="2572" width="9.7109375" style="180" customWidth="1"/>
    <col min="2573" max="2573" width="1.7109375" style="180" customWidth="1"/>
    <col min="2574" max="2576" width="9.7109375" style="180" customWidth="1"/>
    <col min="2577" max="2577" width="1.7109375" style="180" customWidth="1"/>
    <col min="2578" max="2580" width="9.7109375" style="180" customWidth="1"/>
    <col min="2581" max="2581" width="1.7109375" style="180" customWidth="1"/>
    <col min="2582" max="2584" width="9.7109375" style="180" customWidth="1"/>
    <col min="2585" max="2585" width="1.7109375" style="180" customWidth="1"/>
    <col min="2586" max="2588" width="9.7109375" style="180" customWidth="1"/>
    <col min="2589" max="2589" width="1.7109375" style="180" customWidth="1"/>
    <col min="2590" max="2590" width="11.42578125" style="180" bestFit="1" customWidth="1"/>
    <col min="2591" max="2592" width="11.28515625" style="180" bestFit="1" customWidth="1"/>
    <col min="2593" max="2816" width="9.140625" style="180"/>
    <col min="2817" max="2817" width="36.7109375" style="180" customWidth="1"/>
    <col min="2818" max="2820" width="9.7109375" style="180" customWidth="1"/>
    <col min="2821" max="2821" width="1.7109375" style="180" customWidth="1"/>
    <col min="2822" max="2824" width="9.7109375" style="180" customWidth="1"/>
    <col min="2825" max="2825" width="1.7109375" style="180" customWidth="1"/>
    <col min="2826" max="2828" width="9.7109375" style="180" customWidth="1"/>
    <col min="2829" max="2829" width="1.7109375" style="180" customWidth="1"/>
    <col min="2830" max="2832" width="9.7109375" style="180" customWidth="1"/>
    <col min="2833" max="2833" width="1.7109375" style="180" customWidth="1"/>
    <col min="2834" max="2836" width="9.7109375" style="180" customWidth="1"/>
    <col min="2837" max="2837" width="1.7109375" style="180" customWidth="1"/>
    <col min="2838" max="2840" width="9.7109375" style="180" customWidth="1"/>
    <col min="2841" max="2841" width="1.7109375" style="180" customWidth="1"/>
    <col min="2842" max="2844" width="9.7109375" style="180" customWidth="1"/>
    <col min="2845" max="2845" width="1.7109375" style="180" customWidth="1"/>
    <col min="2846" max="2846" width="11.42578125" style="180" bestFit="1" customWidth="1"/>
    <col min="2847" max="2848" width="11.28515625" style="180" bestFit="1" customWidth="1"/>
    <col min="2849" max="3072" width="9.140625" style="180"/>
    <col min="3073" max="3073" width="36.7109375" style="180" customWidth="1"/>
    <col min="3074" max="3076" width="9.7109375" style="180" customWidth="1"/>
    <col min="3077" max="3077" width="1.7109375" style="180" customWidth="1"/>
    <col min="3078" max="3080" width="9.7109375" style="180" customWidth="1"/>
    <col min="3081" max="3081" width="1.7109375" style="180" customWidth="1"/>
    <col min="3082" max="3084" width="9.7109375" style="180" customWidth="1"/>
    <col min="3085" max="3085" width="1.7109375" style="180" customWidth="1"/>
    <col min="3086" max="3088" width="9.7109375" style="180" customWidth="1"/>
    <col min="3089" max="3089" width="1.7109375" style="180" customWidth="1"/>
    <col min="3090" max="3092" width="9.7109375" style="180" customWidth="1"/>
    <col min="3093" max="3093" width="1.7109375" style="180" customWidth="1"/>
    <col min="3094" max="3096" width="9.7109375" style="180" customWidth="1"/>
    <col min="3097" max="3097" width="1.7109375" style="180" customWidth="1"/>
    <col min="3098" max="3100" width="9.7109375" style="180" customWidth="1"/>
    <col min="3101" max="3101" width="1.7109375" style="180" customWidth="1"/>
    <col min="3102" max="3102" width="11.42578125" style="180" bestFit="1" customWidth="1"/>
    <col min="3103" max="3104" width="11.28515625" style="180" bestFit="1" customWidth="1"/>
    <col min="3105" max="3328" width="9.140625" style="180"/>
    <col min="3329" max="3329" width="36.7109375" style="180" customWidth="1"/>
    <col min="3330" max="3332" width="9.7109375" style="180" customWidth="1"/>
    <col min="3333" max="3333" width="1.7109375" style="180" customWidth="1"/>
    <col min="3334" max="3336" width="9.7109375" style="180" customWidth="1"/>
    <col min="3337" max="3337" width="1.7109375" style="180" customWidth="1"/>
    <col min="3338" max="3340" width="9.7109375" style="180" customWidth="1"/>
    <col min="3341" max="3341" width="1.7109375" style="180" customWidth="1"/>
    <col min="3342" max="3344" width="9.7109375" style="180" customWidth="1"/>
    <col min="3345" max="3345" width="1.7109375" style="180" customWidth="1"/>
    <col min="3346" max="3348" width="9.7109375" style="180" customWidth="1"/>
    <col min="3349" max="3349" width="1.7109375" style="180" customWidth="1"/>
    <col min="3350" max="3352" width="9.7109375" style="180" customWidth="1"/>
    <col min="3353" max="3353" width="1.7109375" style="180" customWidth="1"/>
    <col min="3354" max="3356" width="9.7109375" style="180" customWidth="1"/>
    <col min="3357" max="3357" width="1.7109375" style="180" customWidth="1"/>
    <col min="3358" max="3358" width="11.42578125" style="180" bestFit="1" customWidth="1"/>
    <col min="3359" max="3360" width="11.28515625" style="180" bestFit="1" customWidth="1"/>
    <col min="3361" max="3584" width="9.140625" style="180"/>
    <col min="3585" max="3585" width="36.7109375" style="180" customWidth="1"/>
    <col min="3586" max="3588" width="9.7109375" style="180" customWidth="1"/>
    <col min="3589" max="3589" width="1.7109375" style="180" customWidth="1"/>
    <col min="3590" max="3592" width="9.7109375" style="180" customWidth="1"/>
    <col min="3593" max="3593" width="1.7109375" style="180" customWidth="1"/>
    <col min="3594" max="3596" width="9.7109375" style="180" customWidth="1"/>
    <col min="3597" max="3597" width="1.7109375" style="180" customWidth="1"/>
    <col min="3598" max="3600" width="9.7109375" style="180" customWidth="1"/>
    <col min="3601" max="3601" width="1.7109375" style="180" customWidth="1"/>
    <col min="3602" max="3604" width="9.7109375" style="180" customWidth="1"/>
    <col min="3605" max="3605" width="1.7109375" style="180" customWidth="1"/>
    <col min="3606" max="3608" width="9.7109375" style="180" customWidth="1"/>
    <col min="3609" max="3609" width="1.7109375" style="180" customWidth="1"/>
    <col min="3610" max="3612" width="9.7109375" style="180" customWidth="1"/>
    <col min="3613" max="3613" width="1.7109375" style="180" customWidth="1"/>
    <col min="3614" max="3614" width="11.42578125" style="180" bestFit="1" customWidth="1"/>
    <col min="3615" max="3616" width="11.28515625" style="180" bestFit="1" customWidth="1"/>
    <col min="3617" max="3840" width="9.140625" style="180"/>
    <col min="3841" max="3841" width="36.7109375" style="180" customWidth="1"/>
    <col min="3842" max="3844" width="9.7109375" style="180" customWidth="1"/>
    <col min="3845" max="3845" width="1.7109375" style="180" customWidth="1"/>
    <col min="3846" max="3848" width="9.7109375" style="180" customWidth="1"/>
    <col min="3849" max="3849" width="1.7109375" style="180" customWidth="1"/>
    <col min="3850" max="3852" width="9.7109375" style="180" customWidth="1"/>
    <col min="3853" max="3853" width="1.7109375" style="180" customWidth="1"/>
    <col min="3854" max="3856" width="9.7109375" style="180" customWidth="1"/>
    <col min="3857" max="3857" width="1.7109375" style="180" customWidth="1"/>
    <col min="3858" max="3860" width="9.7109375" style="180" customWidth="1"/>
    <col min="3861" max="3861" width="1.7109375" style="180" customWidth="1"/>
    <col min="3862" max="3864" width="9.7109375" style="180" customWidth="1"/>
    <col min="3865" max="3865" width="1.7109375" style="180" customWidth="1"/>
    <col min="3866" max="3868" width="9.7109375" style="180" customWidth="1"/>
    <col min="3869" max="3869" width="1.7109375" style="180" customWidth="1"/>
    <col min="3870" max="3870" width="11.42578125" style="180" bestFit="1" customWidth="1"/>
    <col min="3871" max="3872" width="11.28515625" style="180" bestFit="1" customWidth="1"/>
    <col min="3873" max="4096" width="9.140625" style="180"/>
    <col min="4097" max="4097" width="36.7109375" style="180" customWidth="1"/>
    <col min="4098" max="4100" width="9.7109375" style="180" customWidth="1"/>
    <col min="4101" max="4101" width="1.7109375" style="180" customWidth="1"/>
    <col min="4102" max="4104" width="9.7109375" style="180" customWidth="1"/>
    <col min="4105" max="4105" width="1.7109375" style="180" customWidth="1"/>
    <col min="4106" max="4108" width="9.7109375" style="180" customWidth="1"/>
    <col min="4109" max="4109" width="1.7109375" style="180" customWidth="1"/>
    <col min="4110" max="4112" width="9.7109375" style="180" customWidth="1"/>
    <col min="4113" max="4113" width="1.7109375" style="180" customWidth="1"/>
    <col min="4114" max="4116" width="9.7109375" style="180" customWidth="1"/>
    <col min="4117" max="4117" width="1.7109375" style="180" customWidth="1"/>
    <col min="4118" max="4120" width="9.7109375" style="180" customWidth="1"/>
    <col min="4121" max="4121" width="1.7109375" style="180" customWidth="1"/>
    <col min="4122" max="4124" width="9.7109375" style="180" customWidth="1"/>
    <col min="4125" max="4125" width="1.7109375" style="180" customWidth="1"/>
    <col min="4126" max="4126" width="11.42578125" style="180" bestFit="1" customWidth="1"/>
    <col min="4127" max="4128" width="11.28515625" style="180" bestFit="1" customWidth="1"/>
    <col min="4129" max="4352" width="9.140625" style="180"/>
    <col min="4353" max="4353" width="36.7109375" style="180" customWidth="1"/>
    <col min="4354" max="4356" width="9.7109375" style="180" customWidth="1"/>
    <col min="4357" max="4357" width="1.7109375" style="180" customWidth="1"/>
    <col min="4358" max="4360" width="9.7109375" style="180" customWidth="1"/>
    <col min="4361" max="4361" width="1.7109375" style="180" customWidth="1"/>
    <col min="4362" max="4364" width="9.7109375" style="180" customWidth="1"/>
    <col min="4365" max="4365" width="1.7109375" style="180" customWidth="1"/>
    <col min="4366" max="4368" width="9.7109375" style="180" customWidth="1"/>
    <col min="4369" max="4369" width="1.7109375" style="180" customWidth="1"/>
    <col min="4370" max="4372" width="9.7109375" style="180" customWidth="1"/>
    <col min="4373" max="4373" width="1.7109375" style="180" customWidth="1"/>
    <col min="4374" max="4376" width="9.7109375" style="180" customWidth="1"/>
    <col min="4377" max="4377" width="1.7109375" style="180" customWidth="1"/>
    <col min="4378" max="4380" width="9.7109375" style="180" customWidth="1"/>
    <col min="4381" max="4381" width="1.7109375" style="180" customWidth="1"/>
    <col min="4382" max="4382" width="11.42578125" style="180" bestFit="1" customWidth="1"/>
    <col min="4383" max="4384" width="11.28515625" style="180" bestFit="1" customWidth="1"/>
    <col min="4385" max="4608" width="9.140625" style="180"/>
    <col min="4609" max="4609" width="36.7109375" style="180" customWidth="1"/>
    <col min="4610" max="4612" width="9.7109375" style="180" customWidth="1"/>
    <col min="4613" max="4613" width="1.7109375" style="180" customWidth="1"/>
    <col min="4614" max="4616" width="9.7109375" style="180" customWidth="1"/>
    <col min="4617" max="4617" width="1.7109375" style="180" customWidth="1"/>
    <col min="4618" max="4620" width="9.7109375" style="180" customWidth="1"/>
    <col min="4621" max="4621" width="1.7109375" style="180" customWidth="1"/>
    <col min="4622" max="4624" width="9.7109375" style="180" customWidth="1"/>
    <col min="4625" max="4625" width="1.7109375" style="180" customWidth="1"/>
    <col min="4626" max="4628" width="9.7109375" style="180" customWidth="1"/>
    <col min="4629" max="4629" width="1.7109375" style="180" customWidth="1"/>
    <col min="4630" max="4632" width="9.7109375" style="180" customWidth="1"/>
    <col min="4633" max="4633" width="1.7109375" style="180" customWidth="1"/>
    <col min="4634" max="4636" width="9.7109375" style="180" customWidth="1"/>
    <col min="4637" max="4637" width="1.7109375" style="180" customWidth="1"/>
    <col min="4638" max="4638" width="11.42578125" style="180" bestFit="1" customWidth="1"/>
    <col min="4639" max="4640" width="11.28515625" style="180" bestFit="1" customWidth="1"/>
    <col min="4641" max="4864" width="9.140625" style="180"/>
    <col min="4865" max="4865" width="36.7109375" style="180" customWidth="1"/>
    <col min="4866" max="4868" width="9.7109375" style="180" customWidth="1"/>
    <col min="4869" max="4869" width="1.7109375" style="180" customWidth="1"/>
    <col min="4870" max="4872" width="9.7109375" style="180" customWidth="1"/>
    <col min="4873" max="4873" width="1.7109375" style="180" customWidth="1"/>
    <col min="4874" max="4876" width="9.7109375" style="180" customWidth="1"/>
    <col min="4877" max="4877" width="1.7109375" style="180" customWidth="1"/>
    <col min="4878" max="4880" width="9.7109375" style="180" customWidth="1"/>
    <col min="4881" max="4881" width="1.7109375" style="180" customWidth="1"/>
    <col min="4882" max="4884" width="9.7109375" style="180" customWidth="1"/>
    <col min="4885" max="4885" width="1.7109375" style="180" customWidth="1"/>
    <col min="4886" max="4888" width="9.7109375" style="180" customWidth="1"/>
    <col min="4889" max="4889" width="1.7109375" style="180" customWidth="1"/>
    <col min="4890" max="4892" width="9.7109375" style="180" customWidth="1"/>
    <col min="4893" max="4893" width="1.7109375" style="180" customWidth="1"/>
    <col min="4894" max="4894" width="11.42578125" style="180" bestFit="1" customWidth="1"/>
    <col min="4895" max="4896" width="11.28515625" style="180" bestFit="1" customWidth="1"/>
    <col min="4897" max="5120" width="9.140625" style="180"/>
    <col min="5121" max="5121" width="36.7109375" style="180" customWidth="1"/>
    <col min="5122" max="5124" width="9.7109375" style="180" customWidth="1"/>
    <col min="5125" max="5125" width="1.7109375" style="180" customWidth="1"/>
    <col min="5126" max="5128" width="9.7109375" style="180" customWidth="1"/>
    <col min="5129" max="5129" width="1.7109375" style="180" customWidth="1"/>
    <col min="5130" max="5132" width="9.7109375" style="180" customWidth="1"/>
    <col min="5133" max="5133" width="1.7109375" style="180" customWidth="1"/>
    <col min="5134" max="5136" width="9.7109375" style="180" customWidth="1"/>
    <col min="5137" max="5137" width="1.7109375" style="180" customWidth="1"/>
    <col min="5138" max="5140" width="9.7109375" style="180" customWidth="1"/>
    <col min="5141" max="5141" width="1.7109375" style="180" customWidth="1"/>
    <col min="5142" max="5144" width="9.7109375" style="180" customWidth="1"/>
    <col min="5145" max="5145" width="1.7109375" style="180" customWidth="1"/>
    <col min="5146" max="5148" width="9.7109375" style="180" customWidth="1"/>
    <col min="5149" max="5149" width="1.7109375" style="180" customWidth="1"/>
    <col min="5150" max="5150" width="11.42578125" style="180" bestFit="1" customWidth="1"/>
    <col min="5151" max="5152" width="11.28515625" style="180" bestFit="1" customWidth="1"/>
    <col min="5153" max="5376" width="9.140625" style="180"/>
    <col min="5377" max="5377" width="36.7109375" style="180" customWidth="1"/>
    <col min="5378" max="5380" width="9.7109375" style="180" customWidth="1"/>
    <col min="5381" max="5381" width="1.7109375" style="180" customWidth="1"/>
    <col min="5382" max="5384" width="9.7109375" style="180" customWidth="1"/>
    <col min="5385" max="5385" width="1.7109375" style="180" customWidth="1"/>
    <col min="5386" max="5388" width="9.7109375" style="180" customWidth="1"/>
    <col min="5389" max="5389" width="1.7109375" style="180" customWidth="1"/>
    <col min="5390" max="5392" width="9.7109375" style="180" customWidth="1"/>
    <col min="5393" max="5393" width="1.7109375" style="180" customWidth="1"/>
    <col min="5394" max="5396" width="9.7109375" style="180" customWidth="1"/>
    <col min="5397" max="5397" width="1.7109375" style="180" customWidth="1"/>
    <col min="5398" max="5400" width="9.7109375" style="180" customWidth="1"/>
    <col min="5401" max="5401" width="1.7109375" style="180" customWidth="1"/>
    <col min="5402" max="5404" width="9.7109375" style="180" customWidth="1"/>
    <col min="5405" max="5405" width="1.7109375" style="180" customWidth="1"/>
    <col min="5406" max="5406" width="11.42578125" style="180" bestFit="1" customWidth="1"/>
    <col min="5407" max="5408" width="11.28515625" style="180" bestFit="1" customWidth="1"/>
    <col min="5409" max="5632" width="9.140625" style="180"/>
    <col min="5633" max="5633" width="36.7109375" style="180" customWidth="1"/>
    <col min="5634" max="5636" width="9.7109375" style="180" customWidth="1"/>
    <col min="5637" max="5637" width="1.7109375" style="180" customWidth="1"/>
    <col min="5638" max="5640" width="9.7109375" style="180" customWidth="1"/>
    <col min="5641" max="5641" width="1.7109375" style="180" customWidth="1"/>
    <col min="5642" max="5644" width="9.7109375" style="180" customWidth="1"/>
    <col min="5645" max="5645" width="1.7109375" style="180" customWidth="1"/>
    <col min="5646" max="5648" width="9.7109375" style="180" customWidth="1"/>
    <col min="5649" max="5649" width="1.7109375" style="180" customWidth="1"/>
    <col min="5650" max="5652" width="9.7109375" style="180" customWidth="1"/>
    <col min="5653" max="5653" width="1.7109375" style="180" customWidth="1"/>
    <col min="5654" max="5656" width="9.7109375" style="180" customWidth="1"/>
    <col min="5657" max="5657" width="1.7109375" style="180" customWidth="1"/>
    <col min="5658" max="5660" width="9.7109375" style="180" customWidth="1"/>
    <col min="5661" max="5661" width="1.7109375" style="180" customWidth="1"/>
    <col min="5662" max="5662" width="11.42578125" style="180" bestFit="1" customWidth="1"/>
    <col min="5663" max="5664" width="11.28515625" style="180" bestFit="1" customWidth="1"/>
    <col min="5665" max="5888" width="9.140625" style="180"/>
    <col min="5889" max="5889" width="36.7109375" style="180" customWidth="1"/>
    <col min="5890" max="5892" width="9.7109375" style="180" customWidth="1"/>
    <col min="5893" max="5893" width="1.7109375" style="180" customWidth="1"/>
    <col min="5894" max="5896" width="9.7109375" style="180" customWidth="1"/>
    <col min="5897" max="5897" width="1.7109375" style="180" customWidth="1"/>
    <col min="5898" max="5900" width="9.7109375" style="180" customWidth="1"/>
    <col min="5901" max="5901" width="1.7109375" style="180" customWidth="1"/>
    <col min="5902" max="5904" width="9.7109375" style="180" customWidth="1"/>
    <col min="5905" max="5905" width="1.7109375" style="180" customWidth="1"/>
    <col min="5906" max="5908" width="9.7109375" style="180" customWidth="1"/>
    <col min="5909" max="5909" width="1.7109375" style="180" customWidth="1"/>
    <col min="5910" max="5912" width="9.7109375" style="180" customWidth="1"/>
    <col min="5913" max="5913" width="1.7109375" style="180" customWidth="1"/>
    <col min="5914" max="5916" width="9.7109375" style="180" customWidth="1"/>
    <col min="5917" max="5917" width="1.7109375" style="180" customWidth="1"/>
    <col min="5918" max="5918" width="11.42578125" style="180" bestFit="1" customWidth="1"/>
    <col min="5919" max="5920" width="11.28515625" style="180" bestFit="1" customWidth="1"/>
    <col min="5921" max="6144" width="9.140625" style="180"/>
    <col min="6145" max="6145" width="36.7109375" style="180" customWidth="1"/>
    <col min="6146" max="6148" width="9.7109375" style="180" customWidth="1"/>
    <col min="6149" max="6149" width="1.7109375" style="180" customWidth="1"/>
    <col min="6150" max="6152" width="9.7109375" style="180" customWidth="1"/>
    <col min="6153" max="6153" width="1.7109375" style="180" customWidth="1"/>
    <col min="6154" max="6156" width="9.7109375" style="180" customWidth="1"/>
    <col min="6157" max="6157" width="1.7109375" style="180" customWidth="1"/>
    <col min="6158" max="6160" width="9.7109375" style="180" customWidth="1"/>
    <col min="6161" max="6161" width="1.7109375" style="180" customWidth="1"/>
    <col min="6162" max="6164" width="9.7109375" style="180" customWidth="1"/>
    <col min="6165" max="6165" width="1.7109375" style="180" customWidth="1"/>
    <col min="6166" max="6168" width="9.7109375" style="180" customWidth="1"/>
    <col min="6169" max="6169" width="1.7109375" style="180" customWidth="1"/>
    <col min="6170" max="6172" width="9.7109375" style="180" customWidth="1"/>
    <col min="6173" max="6173" width="1.7109375" style="180" customWidth="1"/>
    <col min="6174" max="6174" width="11.42578125" style="180" bestFit="1" customWidth="1"/>
    <col min="6175" max="6176" width="11.28515625" style="180" bestFit="1" customWidth="1"/>
    <col min="6177" max="6400" width="9.140625" style="180"/>
    <col min="6401" max="6401" width="36.7109375" style="180" customWidth="1"/>
    <col min="6402" max="6404" width="9.7109375" style="180" customWidth="1"/>
    <col min="6405" max="6405" width="1.7109375" style="180" customWidth="1"/>
    <col min="6406" max="6408" width="9.7109375" style="180" customWidth="1"/>
    <col min="6409" max="6409" width="1.7109375" style="180" customWidth="1"/>
    <col min="6410" max="6412" width="9.7109375" style="180" customWidth="1"/>
    <col min="6413" max="6413" width="1.7109375" style="180" customWidth="1"/>
    <col min="6414" max="6416" width="9.7109375" style="180" customWidth="1"/>
    <col min="6417" max="6417" width="1.7109375" style="180" customWidth="1"/>
    <col min="6418" max="6420" width="9.7109375" style="180" customWidth="1"/>
    <col min="6421" max="6421" width="1.7109375" style="180" customWidth="1"/>
    <col min="6422" max="6424" width="9.7109375" style="180" customWidth="1"/>
    <col min="6425" max="6425" width="1.7109375" style="180" customWidth="1"/>
    <col min="6426" max="6428" width="9.7109375" style="180" customWidth="1"/>
    <col min="6429" max="6429" width="1.7109375" style="180" customWidth="1"/>
    <col min="6430" max="6430" width="11.42578125" style="180" bestFit="1" customWidth="1"/>
    <col min="6431" max="6432" width="11.28515625" style="180" bestFit="1" customWidth="1"/>
    <col min="6433" max="6656" width="9.140625" style="180"/>
    <col min="6657" max="6657" width="36.7109375" style="180" customWidth="1"/>
    <col min="6658" max="6660" width="9.7109375" style="180" customWidth="1"/>
    <col min="6661" max="6661" width="1.7109375" style="180" customWidth="1"/>
    <col min="6662" max="6664" width="9.7109375" style="180" customWidth="1"/>
    <col min="6665" max="6665" width="1.7109375" style="180" customWidth="1"/>
    <col min="6666" max="6668" width="9.7109375" style="180" customWidth="1"/>
    <col min="6669" max="6669" width="1.7109375" style="180" customWidth="1"/>
    <col min="6670" max="6672" width="9.7109375" style="180" customWidth="1"/>
    <col min="6673" max="6673" width="1.7109375" style="180" customWidth="1"/>
    <col min="6674" max="6676" width="9.7109375" style="180" customWidth="1"/>
    <col min="6677" max="6677" width="1.7109375" style="180" customWidth="1"/>
    <col min="6678" max="6680" width="9.7109375" style="180" customWidth="1"/>
    <col min="6681" max="6681" width="1.7109375" style="180" customWidth="1"/>
    <col min="6682" max="6684" width="9.7109375" style="180" customWidth="1"/>
    <col min="6685" max="6685" width="1.7109375" style="180" customWidth="1"/>
    <col min="6686" max="6686" width="11.42578125" style="180" bestFit="1" customWidth="1"/>
    <col min="6687" max="6688" width="11.28515625" style="180" bestFit="1" customWidth="1"/>
    <col min="6689" max="6912" width="9.140625" style="180"/>
    <col min="6913" max="6913" width="36.7109375" style="180" customWidth="1"/>
    <col min="6914" max="6916" width="9.7109375" style="180" customWidth="1"/>
    <col min="6917" max="6917" width="1.7109375" style="180" customWidth="1"/>
    <col min="6918" max="6920" width="9.7109375" style="180" customWidth="1"/>
    <col min="6921" max="6921" width="1.7109375" style="180" customWidth="1"/>
    <col min="6922" max="6924" width="9.7109375" style="180" customWidth="1"/>
    <col min="6925" max="6925" width="1.7109375" style="180" customWidth="1"/>
    <col min="6926" max="6928" width="9.7109375" style="180" customWidth="1"/>
    <col min="6929" max="6929" width="1.7109375" style="180" customWidth="1"/>
    <col min="6930" max="6932" width="9.7109375" style="180" customWidth="1"/>
    <col min="6933" max="6933" width="1.7109375" style="180" customWidth="1"/>
    <col min="6934" max="6936" width="9.7109375" style="180" customWidth="1"/>
    <col min="6937" max="6937" width="1.7109375" style="180" customWidth="1"/>
    <col min="6938" max="6940" width="9.7109375" style="180" customWidth="1"/>
    <col min="6941" max="6941" width="1.7109375" style="180" customWidth="1"/>
    <col min="6942" max="6942" width="11.42578125" style="180" bestFit="1" customWidth="1"/>
    <col min="6943" max="6944" width="11.28515625" style="180" bestFit="1" customWidth="1"/>
    <col min="6945" max="7168" width="9.140625" style="180"/>
    <col min="7169" max="7169" width="36.7109375" style="180" customWidth="1"/>
    <col min="7170" max="7172" width="9.7109375" style="180" customWidth="1"/>
    <col min="7173" max="7173" width="1.7109375" style="180" customWidth="1"/>
    <col min="7174" max="7176" width="9.7109375" style="180" customWidth="1"/>
    <col min="7177" max="7177" width="1.7109375" style="180" customWidth="1"/>
    <col min="7178" max="7180" width="9.7109375" style="180" customWidth="1"/>
    <col min="7181" max="7181" width="1.7109375" style="180" customWidth="1"/>
    <col min="7182" max="7184" width="9.7109375" style="180" customWidth="1"/>
    <col min="7185" max="7185" width="1.7109375" style="180" customWidth="1"/>
    <col min="7186" max="7188" width="9.7109375" style="180" customWidth="1"/>
    <col min="7189" max="7189" width="1.7109375" style="180" customWidth="1"/>
    <col min="7190" max="7192" width="9.7109375" style="180" customWidth="1"/>
    <col min="7193" max="7193" width="1.7109375" style="180" customWidth="1"/>
    <col min="7194" max="7196" width="9.7109375" style="180" customWidth="1"/>
    <col min="7197" max="7197" width="1.7109375" style="180" customWidth="1"/>
    <col min="7198" max="7198" width="11.42578125" style="180" bestFit="1" customWidth="1"/>
    <col min="7199" max="7200" width="11.28515625" style="180" bestFit="1" customWidth="1"/>
    <col min="7201" max="7424" width="9.140625" style="180"/>
    <col min="7425" max="7425" width="36.7109375" style="180" customWidth="1"/>
    <col min="7426" max="7428" width="9.7109375" style="180" customWidth="1"/>
    <col min="7429" max="7429" width="1.7109375" style="180" customWidth="1"/>
    <col min="7430" max="7432" width="9.7109375" style="180" customWidth="1"/>
    <col min="7433" max="7433" width="1.7109375" style="180" customWidth="1"/>
    <col min="7434" max="7436" width="9.7109375" style="180" customWidth="1"/>
    <col min="7437" max="7437" width="1.7109375" style="180" customWidth="1"/>
    <col min="7438" max="7440" width="9.7109375" style="180" customWidth="1"/>
    <col min="7441" max="7441" width="1.7109375" style="180" customWidth="1"/>
    <col min="7442" max="7444" width="9.7109375" style="180" customWidth="1"/>
    <col min="7445" max="7445" width="1.7109375" style="180" customWidth="1"/>
    <col min="7446" max="7448" width="9.7109375" style="180" customWidth="1"/>
    <col min="7449" max="7449" width="1.7109375" style="180" customWidth="1"/>
    <col min="7450" max="7452" width="9.7109375" style="180" customWidth="1"/>
    <col min="7453" max="7453" width="1.7109375" style="180" customWidth="1"/>
    <col min="7454" max="7454" width="11.42578125" style="180" bestFit="1" customWidth="1"/>
    <col min="7455" max="7456" width="11.28515625" style="180" bestFit="1" customWidth="1"/>
    <col min="7457" max="7680" width="9.140625" style="180"/>
    <col min="7681" max="7681" width="36.7109375" style="180" customWidth="1"/>
    <col min="7682" max="7684" width="9.7109375" style="180" customWidth="1"/>
    <col min="7685" max="7685" width="1.7109375" style="180" customWidth="1"/>
    <col min="7686" max="7688" width="9.7109375" style="180" customWidth="1"/>
    <col min="7689" max="7689" width="1.7109375" style="180" customWidth="1"/>
    <col min="7690" max="7692" width="9.7109375" style="180" customWidth="1"/>
    <col min="7693" max="7693" width="1.7109375" style="180" customWidth="1"/>
    <col min="7694" max="7696" width="9.7109375" style="180" customWidth="1"/>
    <col min="7697" max="7697" width="1.7109375" style="180" customWidth="1"/>
    <col min="7698" max="7700" width="9.7109375" style="180" customWidth="1"/>
    <col min="7701" max="7701" width="1.7109375" style="180" customWidth="1"/>
    <col min="7702" max="7704" width="9.7109375" style="180" customWidth="1"/>
    <col min="7705" max="7705" width="1.7109375" style="180" customWidth="1"/>
    <col min="7706" max="7708" width="9.7109375" style="180" customWidth="1"/>
    <col min="7709" max="7709" width="1.7109375" style="180" customWidth="1"/>
    <col min="7710" max="7710" width="11.42578125" style="180" bestFit="1" customWidth="1"/>
    <col min="7711" max="7712" width="11.28515625" style="180" bestFit="1" customWidth="1"/>
    <col min="7713" max="7936" width="9.140625" style="180"/>
    <col min="7937" max="7937" width="36.7109375" style="180" customWidth="1"/>
    <col min="7938" max="7940" width="9.7109375" style="180" customWidth="1"/>
    <col min="7941" max="7941" width="1.7109375" style="180" customWidth="1"/>
    <col min="7942" max="7944" width="9.7109375" style="180" customWidth="1"/>
    <col min="7945" max="7945" width="1.7109375" style="180" customWidth="1"/>
    <col min="7946" max="7948" width="9.7109375" style="180" customWidth="1"/>
    <col min="7949" max="7949" width="1.7109375" style="180" customWidth="1"/>
    <col min="7950" max="7952" width="9.7109375" style="180" customWidth="1"/>
    <col min="7953" max="7953" width="1.7109375" style="180" customWidth="1"/>
    <col min="7954" max="7956" width="9.7109375" style="180" customWidth="1"/>
    <col min="7957" max="7957" width="1.7109375" style="180" customWidth="1"/>
    <col min="7958" max="7960" width="9.7109375" style="180" customWidth="1"/>
    <col min="7961" max="7961" width="1.7109375" style="180" customWidth="1"/>
    <col min="7962" max="7964" width="9.7109375" style="180" customWidth="1"/>
    <col min="7965" max="7965" width="1.7109375" style="180" customWidth="1"/>
    <col min="7966" max="7966" width="11.42578125" style="180" bestFit="1" customWidth="1"/>
    <col min="7967" max="7968" width="11.28515625" style="180" bestFit="1" customWidth="1"/>
    <col min="7969" max="8192" width="9.140625" style="180"/>
    <col min="8193" max="8193" width="36.7109375" style="180" customWidth="1"/>
    <col min="8194" max="8196" width="9.7109375" style="180" customWidth="1"/>
    <col min="8197" max="8197" width="1.7109375" style="180" customWidth="1"/>
    <col min="8198" max="8200" width="9.7109375" style="180" customWidth="1"/>
    <col min="8201" max="8201" width="1.7109375" style="180" customWidth="1"/>
    <col min="8202" max="8204" width="9.7109375" style="180" customWidth="1"/>
    <col min="8205" max="8205" width="1.7109375" style="180" customWidth="1"/>
    <col min="8206" max="8208" width="9.7109375" style="180" customWidth="1"/>
    <col min="8209" max="8209" width="1.7109375" style="180" customWidth="1"/>
    <col min="8210" max="8212" width="9.7109375" style="180" customWidth="1"/>
    <col min="8213" max="8213" width="1.7109375" style="180" customWidth="1"/>
    <col min="8214" max="8216" width="9.7109375" style="180" customWidth="1"/>
    <col min="8217" max="8217" width="1.7109375" style="180" customWidth="1"/>
    <col min="8218" max="8220" width="9.7109375" style="180" customWidth="1"/>
    <col min="8221" max="8221" width="1.7109375" style="180" customWidth="1"/>
    <col min="8222" max="8222" width="11.42578125" style="180" bestFit="1" customWidth="1"/>
    <col min="8223" max="8224" width="11.28515625" style="180" bestFit="1" customWidth="1"/>
    <col min="8225" max="8448" width="9.140625" style="180"/>
    <col min="8449" max="8449" width="36.7109375" style="180" customWidth="1"/>
    <col min="8450" max="8452" width="9.7109375" style="180" customWidth="1"/>
    <col min="8453" max="8453" width="1.7109375" style="180" customWidth="1"/>
    <col min="8454" max="8456" width="9.7109375" style="180" customWidth="1"/>
    <col min="8457" max="8457" width="1.7109375" style="180" customWidth="1"/>
    <col min="8458" max="8460" width="9.7109375" style="180" customWidth="1"/>
    <col min="8461" max="8461" width="1.7109375" style="180" customWidth="1"/>
    <col min="8462" max="8464" width="9.7109375" style="180" customWidth="1"/>
    <col min="8465" max="8465" width="1.7109375" style="180" customWidth="1"/>
    <col min="8466" max="8468" width="9.7109375" style="180" customWidth="1"/>
    <col min="8469" max="8469" width="1.7109375" style="180" customWidth="1"/>
    <col min="8470" max="8472" width="9.7109375" style="180" customWidth="1"/>
    <col min="8473" max="8473" width="1.7109375" style="180" customWidth="1"/>
    <col min="8474" max="8476" width="9.7109375" style="180" customWidth="1"/>
    <col min="8477" max="8477" width="1.7109375" style="180" customWidth="1"/>
    <col min="8478" max="8478" width="11.42578125" style="180" bestFit="1" customWidth="1"/>
    <col min="8479" max="8480" width="11.28515625" style="180" bestFit="1" customWidth="1"/>
    <col min="8481" max="8704" width="9.140625" style="180"/>
    <col min="8705" max="8705" width="36.7109375" style="180" customWidth="1"/>
    <col min="8706" max="8708" width="9.7109375" style="180" customWidth="1"/>
    <col min="8709" max="8709" width="1.7109375" style="180" customWidth="1"/>
    <col min="8710" max="8712" width="9.7109375" style="180" customWidth="1"/>
    <col min="8713" max="8713" width="1.7109375" style="180" customWidth="1"/>
    <col min="8714" max="8716" width="9.7109375" style="180" customWidth="1"/>
    <col min="8717" max="8717" width="1.7109375" style="180" customWidth="1"/>
    <col min="8718" max="8720" width="9.7109375" style="180" customWidth="1"/>
    <col min="8721" max="8721" width="1.7109375" style="180" customWidth="1"/>
    <col min="8722" max="8724" width="9.7109375" style="180" customWidth="1"/>
    <col min="8725" max="8725" width="1.7109375" style="180" customWidth="1"/>
    <col min="8726" max="8728" width="9.7109375" style="180" customWidth="1"/>
    <col min="8729" max="8729" width="1.7109375" style="180" customWidth="1"/>
    <col min="8730" max="8732" width="9.7109375" style="180" customWidth="1"/>
    <col min="8733" max="8733" width="1.7109375" style="180" customWidth="1"/>
    <col min="8734" max="8734" width="11.42578125" style="180" bestFit="1" customWidth="1"/>
    <col min="8735" max="8736" width="11.28515625" style="180" bestFit="1" customWidth="1"/>
    <col min="8737" max="8960" width="9.140625" style="180"/>
    <col min="8961" max="8961" width="36.7109375" style="180" customWidth="1"/>
    <col min="8962" max="8964" width="9.7109375" style="180" customWidth="1"/>
    <col min="8965" max="8965" width="1.7109375" style="180" customWidth="1"/>
    <col min="8966" max="8968" width="9.7109375" style="180" customWidth="1"/>
    <col min="8969" max="8969" width="1.7109375" style="180" customWidth="1"/>
    <col min="8970" max="8972" width="9.7109375" style="180" customWidth="1"/>
    <col min="8973" max="8973" width="1.7109375" style="180" customWidth="1"/>
    <col min="8974" max="8976" width="9.7109375" style="180" customWidth="1"/>
    <col min="8977" max="8977" width="1.7109375" style="180" customWidth="1"/>
    <col min="8978" max="8980" width="9.7109375" style="180" customWidth="1"/>
    <col min="8981" max="8981" width="1.7109375" style="180" customWidth="1"/>
    <col min="8982" max="8984" width="9.7109375" style="180" customWidth="1"/>
    <col min="8985" max="8985" width="1.7109375" style="180" customWidth="1"/>
    <col min="8986" max="8988" width="9.7109375" style="180" customWidth="1"/>
    <col min="8989" max="8989" width="1.7109375" style="180" customWidth="1"/>
    <col min="8990" max="8990" width="11.42578125" style="180" bestFit="1" customWidth="1"/>
    <col min="8991" max="8992" width="11.28515625" style="180" bestFit="1" customWidth="1"/>
    <col min="8993" max="9216" width="9.140625" style="180"/>
    <col min="9217" max="9217" width="36.7109375" style="180" customWidth="1"/>
    <col min="9218" max="9220" width="9.7109375" style="180" customWidth="1"/>
    <col min="9221" max="9221" width="1.7109375" style="180" customWidth="1"/>
    <col min="9222" max="9224" width="9.7109375" style="180" customWidth="1"/>
    <col min="9225" max="9225" width="1.7109375" style="180" customWidth="1"/>
    <col min="9226" max="9228" width="9.7109375" style="180" customWidth="1"/>
    <col min="9229" max="9229" width="1.7109375" style="180" customWidth="1"/>
    <col min="9230" max="9232" width="9.7109375" style="180" customWidth="1"/>
    <col min="9233" max="9233" width="1.7109375" style="180" customWidth="1"/>
    <col min="9234" max="9236" width="9.7109375" style="180" customWidth="1"/>
    <col min="9237" max="9237" width="1.7109375" style="180" customWidth="1"/>
    <col min="9238" max="9240" width="9.7109375" style="180" customWidth="1"/>
    <col min="9241" max="9241" width="1.7109375" style="180" customWidth="1"/>
    <col min="9242" max="9244" width="9.7109375" style="180" customWidth="1"/>
    <col min="9245" max="9245" width="1.7109375" style="180" customWidth="1"/>
    <col min="9246" max="9246" width="11.42578125" style="180" bestFit="1" customWidth="1"/>
    <col min="9247" max="9248" width="11.28515625" style="180" bestFit="1" customWidth="1"/>
    <col min="9249" max="9472" width="9.140625" style="180"/>
    <col min="9473" max="9473" width="36.7109375" style="180" customWidth="1"/>
    <col min="9474" max="9476" width="9.7109375" style="180" customWidth="1"/>
    <col min="9477" max="9477" width="1.7109375" style="180" customWidth="1"/>
    <col min="9478" max="9480" width="9.7109375" style="180" customWidth="1"/>
    <col min="9481" max="9481" width="1.7109375" style="180" customWidth="1"/>
    <col min="9482" max="9484" width="9.7109375" style="180" customWidth="1"/>
    <col min="9485" max="9485" width="1.7109375" style="180" customWidth="1"/>
    <col min="9486" max="9488" width="9.7109375" style="180" customWidth="1"/>
    <col min="9489" max="9489" width="1.7109375" style="180" customWidth="1"/>
    <col min="9490" max="9492" width="9.7109375" style="180" customWidth="1"/>
    <col min="9493" max="9493" width="1.7109375" style="180" customWidth="1"/>
    <col min="9494" max="9496" width="9.7109375" style="180" customWidth="1"/>
    <col min="9497" max="9497" width="1.7109375" style="180" customWidth="1"/>
    <col min="9498" max="9500" width="9.7109375" style="180" customWidth="1"/>
    <col min="9501" max="9501" width="1.7109375" style="180" customWidth="1"/>
    <col min="9502" max="9502" width="11.42578125" style="180" bestFit="1" customWidth="1"/>
    <col min="9503" max="9504" width="11.28515625" style="180" bestFit="1" customWidth="1"/>
    <col min="9505" max="9728" width="9.140625" style="180"/>
    <col min="9729" max="9729" width="36.7109375" style="180" customWidth="1"/>
    <col min="9730" max="9732" width="9.7109375" style="180" customWidth="1"/>
    <col min="9733" max="9733" width="1.7109375" style="180" customWidth="1"/>
    <col min="9734" max="9736" width="9.7109375" style="180" customWidth="1"/>
    <col min="9737" max="9737" width="1.7109375" style="180" customWidth="1"/>
    <col min="9738" max="9740" width="9.7109375" style="180" customWidth="1"/>
    <col min="9741" max="9741" width="1.7109375" style="180" customWidth="1"/>
    <col min="9742" max="9744" width="9.7109375" style="180" customWidth="1"/>
    <col min="9745" max="9745" width="1.7109375" style="180" customWidth="1"/>
    <col min="9746" max="9748" width="9.7109375" style="180" customWidth="1"/>
    <col min="9749" max="9749" width="1.7109375" style="180" customWidth="1"/>
    <col min="9750" max="9752" width="9.7109375" style="180" customWidth="1"/>
    <col min="9753" max="9753" width="1.7109375" style="180" customWidth="1"/>
    <col min="9754" max="9756" width="9.7109375" style="180" customWidth="1"/>
    <col min="9757" max="9757" width="1.7109375" style="180" customWidth="1"/>
    <col min="9758" max="9758" width="11.42578125" style="180" bestFit="1" customWidth="1"/>
    <col min="9759" max="9760" width="11.28515625" style="180" bestFit="1" customWidth="1"/>
    <col min="9761" max="9984" width="9.140625" style="180"/>
    <col min="9985" max="9985" width="36.7109375" style="180" customWidth="1"/>
    <col min="9986" max="9988" width="9.7109375" style="180" customWidth="1"/>
    <col min="9989" max="9989" width="1.7109375" style="180" customWidth="1"/>
    <col min="9990" max="9992" width="9.7109375" style="180" customWidth="1"/>
    <col min="9993" max="9993" width="1.7109375" style="180" customWidth="1"/>
    <col min="9994" max="9996" width="9.7109375" style="180" customWidth="1"/>
    <col min="9997" max="9997" width="1.7109375" style="180" customWidth="1"/>
    <col min="9998" max="10000" width="9.7109375" style="180" customWidth="1"/>
    <col min="10001" max="10001" width="1.7109375" style="180" customWidth="1"/>
    <col min="10002" max="10004" width="9.7109375" style="180" customWidth="1"/>
    <col min="10005" max="10005" width="1.7109375" style="180" customWidth="1"/>
    <col min="10006" max="10008" width="9.7109375" style="180" customWidth="1"/>
    <col min="10009" max="10009" width="1.7109375" style="180" customWidth="1"/>
    <col min="10010" max="10012" width="9.7109375" style="180" customWidth="1"/>
    <col min="10013" max="10013" width="1.7109375" style="180" customWidth="1"/>
    <col min="10014" max="10014" width="11.42578125" style="180" bestFit="1" customWidth="1"/>
    <col min="10015" max="10016" width="11.28515625" style="180" bestFit="1" customWidth="1"/>
    <col min="10017" max="10240" width="9.140625" style="180"/>
    <col min="10241" max="10241" width="36.7109375" style="180" customWidth="1"/>
    <col min="10242" max="10244" width="9.7109375" style="180" customWidth="1"/>
    <col min="10245" max="10245" width="1.7109375" style="180" customWidth="1"/>
    <col min="10246" max="10248" width="9.7109375" style="180" customWidth="1"/>
    <col min="10249" max="10249" width="1.7109375" style="180" customWidth="1"/>
    <col min="10250" max="10252" width="9.7109375" style="180" customWidth="1"/>
    <col min="10253" max="10253" width="1.7109375" style="180" customWidth="1"/>
    <col min="10254" max="10256" width="9.7109375" style="180" customWidth="1"/>
    <col min="10257" max="10257" width="1.7109375" style="180" customWidth="1"/>
    <col min="10258" max="10260" width="9.7109375" style="180" customWidth="1"/>
    <col min="10261" max="10261" width="1.7109375" style="180" customWidth="1"/>
    <col min="10262" max="10264" width="9.7109375" style="180" customWidth="1"/>
    <col min="10265" max="10265" width="1.7109375" style="180" customWidth="1"/>
    <col min="10266" max="10268" width="9.7109375" style="180" customWidth="1"/>
    <col min="10269" max="10269" width="1.7109375" style="180" customWidth="1"/>
    <col min="10270" max="10270" width="11.42578125" style="180" bestFit="1" customWidth="1"/>
    <col min="10271" max="10272" width="11.28515625" style="180" bestFit="1" customWidth="1"/>
    <col min="10273" max="10496" width="9.140625" style="180"/>
    <col min="10497" max="10497" width="36.7109375" style="180" customWidth="1"/>
    <col min="10498" max="10500" width="9.7109375" style="180" customWidth="1"/>
    <col min="10501" max="10501" width="1.7109375" style="180" customWidth="1"/>
    <col min="10502" max="10504" width="9.7109375" style="180" customWidth="1"/>
    <col min="10505" max="10505" width="1.7109375" style="180" customWidth="1"/>
    <col min="10506" max="10508" width="9.7109375" style="180" customWidth="1"/>
    <col min="10509" max="10509" width="1.7109375" style="180" customWidth="1"/>
    <col min="10510" max="10512" width="9.7109375" style="180" customWidth="1"/>
    <col min="10513" max="10513" width="1.7109375" style="180" customWidth="1"/>
    <col min="10514" max="10516" width="9.7109375" style="180" customWidth="1"/>
    <col min="10517" max="10517" width="1.7109375" style="180" customWidth="1"/>
    <col min="10518" max="10520" width="9.7109375" style="180" customWidth="1"/>
    <col min="10521" max="10521" width="1.7109375" style="180" customWidth="1"/>
    <col min="10522" max="10524" width="9.7109375" style="180" customWidth="1"/>
    <col min="10525" max="10525" width="1.7109375" style="180" customWidth="1"/>
    <col min="10526" max="10526" width="11.42578125" style="180" bestFit="1" customWidth="1"/>
    <col min="10527" max="10528" width="11.28515625" style="180" bestFit="1" customWidth="1"/>
    <col min="10529" max="10752" width="9.140625" style="180"/>
    <col min="10753" max="10753" width="36.7109375" style="180" customWidth="1"/>
    <col min="10754" max="10756" width="9.7109375" style="180" customWidth="1"/>
    <col min="10757" max="10757" width="1.7109375" style="180" customWidth="1"/>
    <col min="10758" max="10760" width="9.7109375" style="180" customWidth="1"/>
    <col min="10761" max="10761" width="1.7109375" style="180" customWidth="1"/>
    <col min="10762" max="10764" width="9.7109375" style="180" customWidth="1"/>
    <col min="10765" max="10765" width="1.7109375" style="180" customWidth="1"/>
    <col min="10766" max="10768" width="9.7109375" style="180" customWidth="1"/>
    <col min="10769" max="10769" width="1.7109375" style="180" customWidth="1"/>
    <col min="10770" max="10772" width="9.7109375" style="180" customWidth="1"/>
    <col min="10773" max="10773" width="1.7109375" style="180" customWidth="1"/>
    <col min="10774" max="10776" width="9.7109375" style="180" customWidth="1"/>
    <col min="10777" max="10777" width="1.7109375" style="180" customWidth="1"/>
    <col min="10778" max="10780" width="9.7109375" style="180" customWidth="1"/>
    <col min="10781" max="10781" width="1.7109375" style="180" customWidth="1"/>
    <col min="10782" max="10782" width="11.42578125" style="180" bestFit="1" customWidth="1"/>
    <col min="10783" max="10784" width="11.28515625" style="180" bestFit="1" customWidth="1"/>
    <col min="10785" max="11008" width="9.140625" style="180"/>
    <col min="11009" max="11009" width="36.7109375" style="180" customWidth="1"/>
    <col min="11010" max="11012" width="9.7109375" style="180" customWidth="1"/>
    <col min="11013" max="11013" width="1.7109375" style="180" customWidth="1"/>
    <col min="11014" max="11016" width="9.7109375" style="180" customWidth="1"/>
    <col min="11017" max="11017" width="1.7109375" style="180" customWidth="1"/>
    <col min="11018" max="11020" width="9.7109375" style="180" customWidth="1"/>
    <col min="11021" max="11021" width="1.7109375" style="180" customWidth="1"/>
    <col min="11022" max="11024" width="9.7109375" style="180" customWidth="1"/>
    <col min="11025" max="11025" width="1.7109375" style="180" customWidth="1"/>
    <col min="11026" max="11028" width="9.7109375" style="180" customWidth="1"/>
    <col min="11029" max="11029" width="1.7109375" style="180" customWidth="1"/>
    <col min="11030" max="11032" width="9.7109375" style="180" customWidth="1"/>
    <col min="11033" max="11033" width="1.7109375" style="180" customWidth="1"/>
    <col min="11034" max="11036" width="9.7109375" style="180" customWidth="1"/>
    <col min="11037" max="11037" width="1.7109375" style="180" customWidth="1"/>
    <col min="11038" max="11038" width="11.42578125" style="180" bestFit="1" customWidth="1"/>
    <col min="11039" max="11040" width="11.28515625" style="180" bestFit="1" customWidth="1"/>
    <col min="11041" max="11264" width="9.140625" style="180"/>
    <col min="11265" max="11265" width="36.7109375" style="180" customWidth="1"/>
    <col min="11266" max="11268" width="9.7109375" style="180" customWidth="1"/>
    <col min="11269" max="11269" width="1.7109375" style="180" customWidth="1"/>
    <col min="11270" max="11272" width="9.7109375" style="180" customWidth="1"/>
    <col min="11273" max="11273" width="1.7109375" style="180" customWidth="1"/>
    <col min="11274" max="11276" width="9.7109375" style="180" customWidth="1"/>
    <col min="11277" max="11277" width="1.7109375" style="180" customWidth="1"/>
    <col min="11278" max="11280" width="9.7109375" style="180" customWidth="1"/>
    <col min="11281" max="11281" width="1.7109375" style="180" customWidth="1"/>
    <col min="11282" max="11284" width="9.7109375" style="180" customWidth="1"/>
    <col min="11285" max="11285" width="1.7109375" style="180" customWidth="1"/>
    <col min="11286" max="11288" width="9.7109375" style="180" customWidth="1"/>
    <col min="11289" max="11289" width="1.7109375" style="180" customWidth="1"/>
    <col min="11290" max="11292" width="9.7109375" style="180" customWidth="1"/>
    <col min="11293" max="11293" width="1.7109375" style="180" customWidth="1"/>
    <col min="11294" max="11294" width="11.42578125" style="180" bestFit="1" customWidth="1"/>
    <col min="11295" max="11296" width="11.28515625" style="180" bestFit="1" customWidth="1"/>
    <col min="11297" max="11520" width="9.140625" style="180"/>
    <col min="11521" max="11521" width="36.7109375" style="180" customWidth="1"/>
    <col min="11522" max="11524" width="9.7109375" style="180" customWidth="1"/>
    <col min="11525" max="11525" width="1.7109375" style="180" customWidth="1"/>
    <col min="11526" max="11528" width="9.7109375" style="180" customWidth="1"/>
    <col min="11529" max="11529" width="1.7109375" style="180" customWidth="1"/>
    <col min="11530" max="11532" width="9.7109375" style="180" customWidth="1"/>
    <col min="11533" max="11533" width="1.7109375" style="180" customWidth="1"/>
    <col min="11534" max="11536" width="9.7109375" style="180" customWidth="1"/>
    <col min="11537" max="11537" width="1.7109375" style="180" customWidth="1"/>
    <col min="11538" max="11540" width="9.7109375" style="180" customWidth="1"/>
    <col min="11541" max="11541" width="1.7109375" style="180" customWidth="1"/>
    <col min="11542" max="11544" width="9.7109375" style="180" customWidth="1"/>
    <col min="11545" max="11545" width="1.7109375" style="180" customWidth="1"/>
    <col min="11546" max="11548" width="9.7109375" style="180" customWidth="1"/>
    <col min="11549" max="11549" width="1.7109375" style="180" customWidth="1"/>
    <col min="11550" max="11550" width="11.42578125" style="180" bestFit="1" customWidth="1"/>
    <col min="11551" max="11552" width="11.28515625" style="180" bestFit="1" customWidth="1"/>
    <col min="11553" max="11776" width="9.140625" style="180"/>
    <col min="11777" max="11777" width="36.7109375" style="180" customWidth="1"/>
    <col min="11778" max="11780" width="9.7109375" style="180" customWidth="1"/>
    <col min="11781" max="11781" width="1.7109375" style="180" customWidth="1"/>
    <col min="11782" max="11784" width="9.7109375" style="180" customWidth="1"/>
    <col min="11785" max="11785" width="1.7109375" style="180" customWidth="1"/>
    <col min="11786" max="11788" width="9.7109375" style="180" customWidth="1"/>
    <col min="11789" max="11789" width="1.7109375" style="180" customWidth="1"/>
    <col min="11790" max="11792" width="9.7109375" style="180" customWidth="1"/>
    <col min="11793" max="11793" width="1.7109375" style="180" customWidth="1"/>
    <col min="11794" max="11796" width="9.7109375" style="180" customWidth="1"/>
    <col min="11797" max="11797" width="1.7109375" style="180" customWidth="1"/>
    <col min="11798" max="11800" width="9.7109375" style="180" customWidth="1"/>
    <col min="11801" max="11801" width="1.7109375" style="180" customWidth="1"/>
    <col min="11802" max="11804" width="9.7109375" style="180" customWidth="1"/>
    <col min="11805" max="11805" width="1.7109375" style="180" customWidth="1"/>
    <col min="11806" max="11806" width="11.42578125" style="180" bestFit="1" customWidth="1"/>
    <col min="11807" max="11808" width="11.28515625" style="180" bestFit="1" customWidth="1"/>
    <col min="11809" max="12032" width="9.140625" style="180"/>
    <col min="12033" max="12033" width="36.7109375" style="180" customWidth="1"/>
    <col min="12034" max="12036" width="9.7109375" style="180" customWidth="1"/>
    <col min="12037" max="12037" width="1.7109375" style="180" customWidth="1"/>
    <col min="12038" max="12040" width="9.7109375" style="180" customWidth="1"/>
    <col min="12041" max="12041" width="1.7109375" style="180" customWidth="1"/>
    <col min="12042" max="12044" width="9.7109375" style="180" customWidth="1"/>
    <col min="12045" max="12045" width="1.7109375" style="180" customWidth="1"/>
    <col min="12046" max="12048" width="9.7109375" style="180" customWidth="1"/>
    <col min="12049" max="12049" width="1.7109375" style="180" customWidth="1"/>
    <col min="12050" max="12052" width="9.7109375" style="180" customWidth="1"/>
    <col min="12053" max="12053" width="1.7109375" style="180" customWidth="1"/>
    <col min="12054" max="12056" width="9.7109375" style="180" customWidth="1"/>
    <col min="12057" max="12057" width="1.7109375" style="180" customWidth="1"/>
    <col min="12058" max="12060" width="9.7109375" style="180" customWidth="1"/>
    <col min="12061" max="12061" width="1.7109375" style="180" customWidth="1"/>
    <col min="12062" max="12062" width="11.42578125" style="180" bestFit="1" customWidth="1"/>
    <col min="12063" max="12064" width="11.28515625" style="180" bestFit="1" customWidth="1"/>
    <col min="12065" max="12288" width="9.140625" style="180"/>
    <col min="12289" max="12289" width="36.7109375" style="180" customWidth="1"/>
    <col min="12290" max="12292" width="9.7109375" style="180" customWidth="1"/>
    <col min="12293" max="12293" width="1.7109375" style="180" customWidth="1"/>
    <col min="12294" max="12296" width="9.7109375" style="180" customWidth="1"/>
    <col min="12297" max="12297" width="1.7109375" style="180" customWidth="1"/>
    <col min="12298" max="12300" width="9.7109375" style="180" customWidth="1"/>
    <col min="12301" max="12301" width="1.7109375" style="180" customWidth="1"/>
    <col min="12302" max="12304" width="9.7109375" style="180" customWidth="1"/>
    <col min="12305" max="12305" width="1.7109375" style="180" customWidth="1"/>
    <col min="12306" max="12308" width="9.7109375" style="180" customWidth="1"/>
    <col min="12309" max="12309" width="1.7109375" style="180" customWidth="1"/>
    <col min="12310" max="12312" width="9.7109375" style="180" customWidth="1"/>
    <col min="12313" max="12313" width="1.7109375" style="180" customWidth="1"/>
    <col min="12314" max="12316" width="9.7109375" style="180" customWidth="1"/>
    <col min="12317" max="12317" width="1.7109375" style="180" customWidth="1"/>
    <col min="12318" max="12318" width="11.42578125" style="180" bestFit="1" customWidth="1"/>
    <col min="12319" max="12320" width="11.28515625" style="180" bestFit="1" customWidth="1"/>
    <col min="12321" max="12544" width="9.140625" style="180"/>
    <col min="12545" max="12545" width="36.7109375" style="180" customWidth="1"/>
    <col min="12546" max="12548" width="9.7109375" style="180" customWidth="1"/>
    <col min="12549" max="12549" width="1.7109375" style="180" customWidth="1"/>
    <col min="12550" max="12552" width="9.7109375" style="180" customWidth="1"/>
    <col min="12553" max="12553" width="1.7109375" style="180" customWidth="1"/>
    <col min="12554" max="12556" width="9.7109375" style="180" customWidth="1"/>
    <col min="12557" max="12557" width="1.7109375" style="180" customWidth="1"/>
    <col min="12558" max="12560" width="9.7109375" style="180" customWidth="1"/>
    <col min="12561" max="12561" width="1.7109375" style="180" customWidth="1"/>
    <col min="12562" max="12564" width="9.7109375" style="180" customWidth="1"/>
    <col min="12565" max="12565" width="1.7109375" style="180" customWidth="1"/>
    <col min="12566" max="12568" width="9.7109375" style="180" customWidth="1"/>
    <col min="12569" max="12569" width="1.7109375" style="180" customWidth="1"/>
    <col min="12570" max="12572" width="9.7109375" style="180" customWidth="1"/>
    <col min="12573" max="12573" width="1.7109375" style="180" customWidth="1"/>
    <col min="12574" max="12574" width="11.42578125" style="180" bestFit="1" customWidth="1"/>
    <col min="12575" max="12576" width="11.28515625" style="180" bestFit="1" customWidth="1"/>
    <col min="12577" max="12800" width="9.140625" style="180"/>
    <col min="12801" max="12801" width="36.7109375" style="180" customWidth="1"/>
    <col min="12802" max="12804" width="9.7109375" style="180" customWidth="1"/>
    <col min="12805" max="12805" width="1.7109375" style="180" customWidth="1"/>
    <col min="12806" max="12808" width="9.7109375" style="180" customWidth="1"/>
    <col min="12809" max="12809" width="1.7109375" style="180" customWidth="1"/>
    <col min="12810" max="12812" width="9.7109375" style="180" customWidth="1"/>
    <col min="12813" max="12813" width="1.7109375" style="180" customWidth="1"/>
    <col min="12814" max="12816" width="9.7109375" style="180" customWidth="1"/>
    <col min="12817" max="12817" width="1.7109375" style="180" customWidth="1"/>
    <col min="12818" max="12820" width="9.7109375" style="180" customWidth="1"/>
    <col min="12821" max="12821" width="1.7109375" style="180" customWidth="1"/>
    <col min="12822" max="12824" width="9.7109375" style="180" customWidth="1"/>
    <col min="12825" max="12825" width="1.7109375" style="180" customWidth="1"/>
    <col min="12826" max="12828" width="9.7109375" style="180" customWidth="1"/>
    <col min="12829" max="12829" width="1.7109375" style="180" customWidth="1"/>
    <col min="12830" max="12830" width="11.42578125" style="180" bestFit="1" customWidth="1"/>
    <col min="12831" max="12832" width="11.28515625" style="180" bestFit="1" customWidth="1"/>
    <col min="12833" max="13056" width="9.140625" style="180"/>
    <col min="13057" max="13057" width="36.7109375" style="180" customWidth="1"/>
    <col min="13058" max="13060" width="9.7109375" style="180" customWidth="1"/>
    <col min="13061" max="13061" width="1.7109375" style="180" customWidth="1"/>
    <col min="13062" max="13064" width="9.7109375" style="180" customWidth="1"/>
    <col min="13065" max="13065" width="1.7109375" style="180" customWidth="1"/>
    <col min="13066" max="13068" width="9.7109375" style="180" customWidth="1"/>
    <col min="13069" max="13069" width="1.7109375" style="180" customWidth="1"/>
    <col min="13070" max="13072" width="9.7109375" style="180" customWidth="1"/>
    <col min="13073" max="13073" width="1.7109375" style="180" customWidth="1"/>
    <col min="13074" max="13076" width="9.7109375" style="180" customWidth="1"/>
    <col min="13077" max="13077" width="1.7109375" style="180" customWidth="1"/>
    <col min="13078" max="13080" width="9.7109375" style="180" customWidth="1"/>
    <col min="13081" max="13081" width="1.7109375" style="180" customWidth="1"/>
    <col min="13082" max="13084" width="9.7109375" style="180" customWidth="1"/>
    <col min="13085" max="13085" width="1.7109375" style="180" customWidth="1"/>
    <col min="13086" max="13086" width="11.42578125" style="180" bestFit="1" customWidth="1"/>
    <col min="13087" max="13088" width="11.28515625" style="180" bestFit="1" customWidth="1"/>
    <col min="13089" max="13312" width="9.140625" style="180"/>
    <col min="13313" max="13313" width="36.7109375" style="180" customWidth="1"/>
    <col min="13314" max="13316" width="9.7109375" style="180" customWidth="1"/>
    <col min="13317" max="13317" width="1.7109375" style="180" customWidth="1"/>
    <col min="13318" max="13320" width="9.7109375" style="180" customWidth="1"/>
    <col min="13321" max="13321" width="1.7109375" style="180" customWidth="1"/>
    <col min="13322" max="13324" width="9.7109375" style="180" customWidth="1"/>
    <col min="13325" max="13325" width="1.7109375" style="180" customWidth="1"/>
    <col min="13326" max="13328" width="9.7109375" style="180" customWidth="1"/>
    <col min="13329" max="13329" width="1.7109375" style="180" customWidth="1"/>
    <col min="13330" max="13332" width="9.7109375" style="180" customWidth="1"/>
    <col min="13333" max="13333" width="1.7109375" style="180" customWidth="1"/>
    <col min="13334" max="13336" width="9.7109375" style="180" customWidth="1"/>
    <col min="13337" max="13337" width="1.7109375" style="180" customWidth="1"/>
    <col min="13338" max="13340" width="9.7109375" style="180" customWidth="1"/>
    <col min="13341" max="13341" width="1.7109375" style="180" customWidth="1"/>
    <col min="13342" max="13342" width="11.42578125" style="180" bestFit="1" customWidth="1"/>
    <col min="13343" max="13344" width="11.28515625" style="180" bestFit="1" customWidth="1"/>
    <col min="13345" max="13568" width="9.140625" style="180"/>
    <col min="13569" max="13569" width="36.7109375" style="180" customWidth="1"/>
    <col min="13570" max="13572" width="9.7109375" style="180" customWidth="1"/>
    <col min="13573" max="13573" width="1.7109375" style="180" customWidth="1"/>
    <col min="13574" max="13576" width="9.7109375" style="180" customWidth="1"/>
    <col min="13577" max="13577" width="1.7109375" style="180" customWidth="1"/>
    <col min="13578" max="13580" width="9.7109375" style="180" customWidth="1"/>
    <col min="13581" max="13581" width="1.7109375" style="180" customWidth="1"/>
    <col min="13582" max="13584" width="9.7109375" style="180" customWidth="1"/>
    <col min="13585" max="13585" width="1.7109375" style="180" customWidth="1"/>
    <col min="13586" max="13588" width="9.7109375" style="180" customWidth="1"/>
    <col min="13589" max="13589" width="1.7109375" style="180" customWidth="1"/>
    <col min="13590" max="13592" width="9.7109375" style="180" customWidth="1"/>
    <col min="13593" max="13593" width="1.7109375" style="180" customWidth="1"/>
    <col min="13594" max="13596" width="9.7109375" style="180" customWidth="1"/>
    <col min="13597" max="13597" width="1.7109375" style="180" customWidth="1"/>
    <col min="13598" max="13598" width="11.42578125" style="180" bestFit="1" customWidth="1"/>
    <col min="13599" max="13600" width="11.28515625" style="180" bestFit="1" customWidth="1"/>
    <col min="13601" max="13824" width="9.140625" style="180"/>
    <col min="13825" max="13825" width="36.7109375" style="180" customWidth="1"/>
    <col min="13826" max="13828" width="9.7109375" style="180" customWidth="1"/>
    <col min="13829" max="13829" width="1.7109375" style="180" customWidth="1"/>
    <col min="13830" max="13832" width="9.7109375" style="180" customWidth="1"/>
    <col min="13833" max="13833" width="1.7109375" style="180" customWidth="1"/>
    <col min="13834" max="13836" width="9.7109375" style="180" customWidth="1"/>
    <col min="13837" max="13837" width="1.7109375" style="180" customWidth="1"/>
    <col min="13838" max="13840" width="9.7109375" style="180" customWidth="1"/>
    <col min="13841" max="13841" width="1.7109375" style="180" customWidth="1"/>
    <col min="13842" max="13844" width="9.7109375" style="180" customWidth="1"/>
    <col min="13845" max="13845" width="1.7109375" style="180" customWidth="1"/>
    <col min="13846" max="13848" width="9.7109375" style="180" customWidth="1"/>
    <col min="13849" max="13849" width="1.7109375" style="180" customWidth="1"/>
    <col min="13850" max="13852" width="9.7109375" style="180" customWidth="1"/>
    <col min="13853" max="13853" width="1.7109375" style="180" customWidth="1"/>
    <col min="13854" max="13854" width="11.42578125" style="180" bestFit="1" customWidth="1"/>
    <col min="13855" max="13856" width="11.28515625" style="180" bestFit="1" customWidth="1"/>
    <col min="13857" max="14080" width="9.140625" style="180"/>
    <col min="14081" max="14081" width="36.7109375" style="180" customWidth="1"/>
    <col min="14082" max="14084" width="9.7109375" style="180" customWidth="1"/>
    <col min="14085" max="14085" width="1.7109375" style="180" customWidth="1"/>
    <col min="14086" max="14088" width="9.7109375" style="180" customWidth="1"/>
    <col min="14089" max="14089" width="1.7109375" style="180" customWidth="1"/>
    <col min="14090" max="14092" width="9.7109375" style="180" customWidth="1"/>
    <col min="14093" max="14093" width="1.7109375" style="180" customWidth="1"/>
    <col min="14094" max="14096" width="9.7109375" style="180" customWidth="1"/>
    <col min="14097" max="14097" width="1.7109375" style="180" customWidth="1"/>
    <col min="14098" max="14100" width="9.7109375" style="180" customWidth="1"/>
    <col min="14101" max="14101" width="1.7109375" style="180" customWidth="1"/>
    <col min="14102" max="14104" width="9.7109375" style="180" customWidth="1"/>
    <col min="14105" max="14105" width="1.7109375" style="180" customWidth="1"/>
    <col min="14106" max="14108" width="9.7109375" style="180" customWidth="1"/>
    <col min="14109" max="14109" width="1.7109375" style="180" customWidth="1"/>
    <col min="14110" max="14110" width="11.42578125" style="180" bestFit="1" customWidth="1"/>
    <col min="14111" max="14112" width="11.28515625" style="180" bestFit="1" customWidth="1"/>
    <col min="14113" max="14336" width="9.140625" style="180"/>
    <col min="14337" max="14337" width="36.7109375" style="180" customWidth="1"/>
    <col min="14338" max="14340" width="9.7109375" style="180" customWidth="1"/>
    <col min="14341" max="14341" width="1.7109375" style="180" customWidth="1"/>
    <col min="14342" max="14344" width="9.7109375" style="180" customWidth="1"/>
    <col min="14345" max="14345" width="1.7109375" style="180" customWidth="1"/>
    <col min="14346" max="14348" width="9.7109375" style="180" customWidth="1"/>
    <col min="14349" max="14349" width="1.7109375" style="180" customWidth="1"/>
    <col min="14350" max="14352" width="9.7109375" style="180" customWidth="1"/>
    <col min="14353" max="14353" width="1.7109375" style="180" customWidth="1"/>
    <col min="14354" max="14356" width="9.7109375" style="180" customWidth="1"/>
    <col min="14357" max="14357" width="1.7109375" style="180" customWidth="1"/>
    <col min="14358" max="14360" width="9.7109375" style="180" customWidth="1"/>
    <col min="14361" max="14361" width="1.7109375" style="180" customWidth="1"/>
    <col min="14362" max="14364" width="9.7109375" style="180" customWidth="1"/>
    <col min="14365" max="14365" width="1.7109375" style="180" customWidth="1"/>
    <col min="14366" max="14366" width="11.42578125" style="180" bestFit="1" customWidth="1"/>
    <col min="14367" max="14368" width="11.28515625" style="180" bestFit="1" customWidth="1"/>
    <col min="14369" max="14592" width="9.140625" style="180"/>
    <col min="14593" max="14593" width="36.7109375" style="180" customWidth="1"/>
    <col min="14594" max="14596" width="9.7109375" style="180" customWidth="1"/>
    <col min="14597" max="14597" width="1.7109375" style="180" customWidth="1"/>
    <col min="14598" max="14600" width="9.7109375" style="180" customWidth="1"/>
    <col min="14601" max="14601" width="1.7109375" style="180" customWidth="1"/>
    <col min="14602" max="14604" width="9.7109375" style="180" customWidth="1"/>
    <col min="14605" max="14605" width="1.7109375" style="180" customWidth="1"/>
    <col min="14606" max="14608" width="9.7109375" style="180" customWidth="1"/>
    <col min="14609" max="14609" width="1.7109375" style="180" customWidth="1"/>
    <col min="14610" max="14612" width="9.7109375" style="180" customWidth="1"/>
    <col min="14613" max="14613" width="1.7109375" style="180" customWidth="1"/>
    <col min="14614" max="14616" width="9.7109375" style="180" customWidth="1"/>
    <col min="14617" max="14617" width="1.7109375" style="180" customWidth="1"/>
    <col min="14618" max="14620" width="9.7109375" style="180" customWidth="1"/>
    <col min="14621" max="14621" width="1.7109375" style="180" customWidth="1"/>
    <col min="14622" max="14622" width="11.42578125" style="180" bestFit="1" customWidth="1"/>
    <col min="14623" max="14624" width="11.28515625" style="180" bestFit="1" customWidth="1"/>
    <col min="14625" max="14848" width="9.140625" style="180"/>
    <col min="14849" max="14849" width="36.7109375" style="180" customWidth="1"/>
    <col min="14850" max="14852" width="9.7109375" style="180" customWidth="1"/>
    <col min="14853" max="14853" width="1.7109375" style="180" customWidth="1"/>
    <col min="14854" max="14856" width="9.7109375" style="180" customWidth="1"/>
    <col min="14857" max="14857" width="1.7109375" style="180" customWidth="1"/>
    <col min="14858" max="14860" width="9.7109375" style="180" customWidth="1"/>
    <col min="14861" max="14861" width="1.7109375" style="180" customWidth="1"/>
    <col min="14862" max="14864" width="9.7109375" style="180" customWidth="1"/>
    <col min="14865" max="14865" width="1.7109375" style="180" customWidth="1"/>
    <col min="14866" max="14868" width="9.7109375" style="180" customWidth="1"/>
    <col min="14869" max="14869" width="1.7109375" style="180" customWidth="1"/>
    <col min="14870" max="14872" width="9.7109375" style="180" customWidth="1"/>
    <col min="14873" max="14873" width="1.7109375" style="180" customWidth="1"/>
    <col min="14874" max="14876" width="9.7109375" style="180" customWidth="1"/>
    <col min="14877" max="14877" width="1.7109375" style="180" customWidth="1"/>
    <col min="14878" max="14878" width="11.42578125" style="180" bestFit="1" customWidth="1"/>
    <col min="14879" max="14880" width="11.28515625" style="180" bestFit="1" customWidth="1"/>
    <col min="14881" max="15104" width="9.140625" style="180"/>
    <col min="15105" max="15105" width="36.7109375" style="180" customWidth="1"/>
    <col min="15106" max="15108" width="9.7109375" style="180" customWidth="1"/>
    <col min="15109" max="15109" width="1.7109375" style="180" customWidth="1"/>
    <col min="15110" max="15112" width="9.7109375" style="180" customWidth="1"/>
    <col min="15113" max="15113" width="1.7109375" style="180" customWidth="1"/>
    <col min="15114" max="15116" width="9.7109375" style="180" customWidth="1"/>
    <col min="15117" max="15117" width="1.7109375" style="180" customWidth="1"/>
    <col min="15118" max="15120" width="9.7109375" style="180" customWidth="1"/>
    <col min="15121" max="15121" width="1.7109375" style="180" customWidth="1"/>
    <col min="15122" max="15124" width="9.7109375" style="180" customWidth="1"/>
    <col min="15125" max="15125" width="1.7109375" style="180" customWidth="1"/>
    <col min="15126" max="15128" width="9.7109375" style="180" customWidth="1"/>
    <col min="15129" max="15129" width="1.7109375" style="180" customWidth="1"/>
    <col min="15130" max="15132" width="9.7109375" style="180" customWidth="1"/>
    <col min="15133" max="15133" width="1.7109375" style="180" customWidth="1"/>
    <col min="15134" max="15134" width="11.42578125" style="180" bestFit="1" customWidth="1"/>
    <col min="15135" max="15136" width="11.28515625" style="180" bestFit="1" customWidth="1"/>
    <col min="15137" max="15360" width="9.140625" style="180"/>
    <col min="15361" max="15361" width="36.7109375" style="180" customWidth="1"/>
    <col min="15362" max="15364" width="9.7109375" style="180" customWidth="1"/>
    <col min="15365" max="15365" width="1.7109375" style="180" customWidth="1"/>
    <col min="15366" max="15368" width="9.7109375" style="180" customWidth="1"/>
    <col min="15369" max="15369" width="1.7109375" style="180" customWidth="1"/>
    <col min="15370" max="15372" width="9.7109375" style="180" customWidth="1"/>
    <col min="15373" max="15373" width="1.7109375" style="180" customWidth="1"/>
    <col min="15374" max="15376" width="9.7109375" style="180" customWidth="1"/>
    <col min="15377" max="15377" width="1.7109375" style="180" customWidth="1"/>
    <col min="15378" max="15380" width="9.7109375" style="180" customWidth="1"/>
    <col min="15381" max="15381" width="1.7109375" style="180" customWidth="1"/>
    <col min="15382" max="15384" width="9.7109375" style="180" customWidth="1"/>
    <col min="15385" max="15385" width="1.7109375" style="180" customWidth="1"/>
    <col min="15386" max="15388" width="9.7109375" style="180" customWidth="1"/>
    <col min="15389" max="15389" width="1.7109375" style="180" customWidth="1"/>
    <col min="15390" max="15390" width="11.42578125" style="180" bestFit="1" customWidth="1"/>
    <col min="15391" max="15392" width="11.28515625" style="180" bestFit="1" customWidth="1"/>
    <col min="15393" max="15616" width="9.140625" style="180"/>
    <col min="15617" max="15617" width="36.7109375" style="180" customWidth="1"/>
    <col min="15618" max="15620" width="9.7109375" style="180" customWidth="1"/>
    <col min="15621" max="15621" width="1.7109375" style="180" customWidth="1"/>
    <col min="15622" max="15624" width="9.7109375" style="180" customWidth="1"/>
    <col min="15625" max="15625" width="1.7109375" style="180" customWidth="1"/>
    <col min="15626" max="15628" width="9.7109375" style="180" customWidth="1"/>
    <col min="15629" max="15629" width="1.7109375" style="180" customWidth="1"/>
    <col min="15630" max="15632" width="9.7109375" style="180" customWidth="1"/>
    <col min="15633" max="15633" width="1.7109375" style="180" customWidth="1"/>
    <col min="15634" max="15636" width="9.7109375" style="180" customWidth="1"/>
    <col min="15637" max="15637" width="1.7109375" style="180" customWidth="1"/>
    <col min="15638" max="15640" width="9.7109375" style="180" customWidth="1"/>
    <col min="15641" max="15641" width="1.7109375" style="180" customWidth="1"/>
    <col min="15642" max="15644" width="9.7109375" style="180" customWidth="1"/>
    <col min="15645" max="15645" width="1.7109375" style="180" customWidth="1"/>
    <col min="15646" max="15646" width="11.42578125" style="180" bestFit="1" customWidth="1"/>
    <col min="15647" max="15648" width="11.28515625" style="180" bestFit="1" customWidth="1"/>
    <col min="15649" max="15872" width="9.140625" style="180"/>
    <col min="15873" max="15873" width="36.7109375" style="180" customWidth="1"/>
    <col min="15874" max="15876" width="9.7109375" style="180" customWidth="1"/>
    <col min="15877" max="15877" width="1.7109375" style="180" customWidth="1"/>
    <col min="15878" max="15880" width="9.7109375" style="180" customWidth="1"/>
    <col min="15881" max="15881" width="1.7109375" style="180" customWidth="1"/>
    <col min="15882" max="15884" width="9.7109375" style="180" customWidth="1"/>
    <col min="15885" max="15885" width="1.7109375" style="180" customWidth="1"/>
    <col min="15886" max="15888" width="9.7109375" style="180" customWidth="1"/>
    <col min="15889" max="15889" width="1.7109375" style="180" customWidth="1"/>
    <col min="15890" max="15892" width="9.7109375" style="180" customWidth="1"/>
    <col min="15893" max="15893" width="1.7109375" style="180" customWidth="1"/>
    <col min="15894" max="15896" width="9.7109375" style="180" customWidth="1"/>
    <col min="15897" max="15897" width="1.7109375" style="180" customWidth="1"/>
    <col min="15898" max="15900" width="9.7109375" style="180" customWidth="1"/>
    <col min="15901" max="15901" width="1.7109375" style="180" customWidth="1"/>
    <col min="15902" max="15902" width="11.42578125" style="180" bestFit="1" customWidth="1"/>
    <col min="15903" max="15904" width="11.28515625" style="180" bestFit="1" customWidth="1"/>
    <col min="15905" max="16128" width="9.140625" style="180"/>
    <col min="16129" max="16129" width="36.7109375" style="180" customWidth="1"/>
    <col min="16130" max="16132" width="9.7109375" style="180" customWidth="1"/>
    <col min="16133" max="16133" width="1.7109375" style="180" customWidth="1"/>
    <col min="16134" max="16136" width="9.7109375" style="180" customWidth="1"/>
    <col min="16137" max="16137" width="1.7109375" style="180" customWidth="1"/>
    <col min="16138" max="16140" width="9.7109375" style="180" customWidth="1"/>
    <col min="16141" max="16141" width="1.7109375" style="180" customWidth="1"/>
    <col min="16142" max="16144" width="9.7109375" style="180" customWidth="1"/>
    <col min="16145" max="16145" width="1.7109375" style="180" customWidth="1"/>
    <col min="16146" max="16148" width="9.7109375" style="180" customWidth="1"/>
    <col min="16149" max="16149" width="1.7109375" style="180" customWidth="1"/>
    <col min="16150" max="16152" width="9.7109375" style="180" customWidth="1"/>
    <col min="16153" max="16153" width="1.7109375" style="180" customWidth="1"/>
    <col min="16154" max="16156" width="9.7109375" style="180" customWidth="1"/>
    <col min="16157" max="16157" width="1.7109375" style="180" customWidth="1"/>
    <col min="16158" max="16158" width="11.42578125" style="180" bestFit="1" customWidth="1"/>
    <col min="16159" max="16160" width="11.28515625" style="180" bestFit="1" customWidth="1"/>
    <col min="16161" max="16384" width="9.140625" style="180"/>
  </cols>
  <sheetData>
    <row r="1" spans="1:32">
      <c r="A1" s="181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202"/>
      <c r="O1" s="202"/>
      <c r="P1" s="202"/>
      <c r="Q1" s="188"/>
      <c r="R1" s="202"/>
      <c r="S1" s="202"/>
      <c r="T1" s="202"/>
      <c r="U1" s="188"/>
      <c r="V1" s="202"/>
      <c r="W1" s="202"/>
      <c r="X1" s="202"/>
      <c r="Y1" s="188"/>
      <c r="Z1" s="202"/>
      <c r="AA1" s="202"/>
      <c r="AB1" s="202"/>
      <c r="AC1" s="188"/>
      <c r="AD1" s="202"/>
      <c r="AE1" s="202"/>
      <c r="AF1" s="202"/>
    </row>
    <row r="2" spans="1:32">
      <c r="A2" s="181" t="s">
        <v>245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02"/>
      <c r="O2" s="202"/>
      <c r="P2" s="202"/>
      <c r="Q2" s="188"/>
      <c r="R2" s="202"/>
      <c r="S2" s="202"/>
      <c r="T2" s="202"/>
      <c r="U2" s="188"/>
      <c r="V2" s="202"/>
      <c r="W2" s="202"/>
      <c r="X2" s="202"/>
      <c r="Y2" s="188"/>
      <c r="Z2" s="202"/>
      <c r="AA2" s="202"/>
      <c r="AB2" s="202"/>
      <c r="AC2" s="188"/>
      <c r="AD2" s="202"/>
      <c r="AE2" s="202"/>
      <c r="AF2" s="202"/>
    </row>
    <row r="3" spans="1:32">
      <c r="A3" s="181" t="s">
        <v>246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202"/>
      <c r="O3" s="202"/>
      <c r="P3" s="202"/>
      <c r="Q3" s="188"/>
      <c r="R3" s="202"/>
      <c r="S3" s="202"/>
      <c r="T3" s="202"/>
      <c r="U3" s="188"/>
      <c r="V3" s="202"/>
      <c r="W3" s="202"/>
      <c r="X3" s="202"/>
      <c r="Y3" s="188"/>
      <c r="Z3" s="202"/>
      <c r="AA3" s="202"/>
      <c r="AB3" s="202"/>
      <c r="AC3" s="188"/>
      <c r="AD3" s="202"/>
      <c r="AE3" s="202"/>
      <c r="AF3" s="202"/>
    </row>
    <row r="4" spans="1:32">
      <c r="A4" s="181" t="s">
        <v>247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202"/>
      <c r="O4" s="202"/>
      <c r="P4" s="202"/>
      <c r="Q4" s="188"/>
      <c r="R4" s="202"/>
      <c r="S4" s="202"/>
      <c r="T4" s="202"/>
      <c r="U4" s="188"/>
      <c r="V4" s="202"/>
      <c r="W4" s="202"/>
      <c r="X4" s="202"/>
      <c r="Y4" s="188"/>
      <c r="Z4" s="202"/>
      <c r="AA4" s="202"/>
      <c r="AB4" s="202"/>
      <c r="AC4" s="188"/>
      <c r="AD4" s="202"/>
      <c r="AE4" s="202"/>
      <c r="AF4" s="202"/>
    </row>
    <row r="5" spans="1:32">
      <c r="A5" s="181" t="s">
        <v>230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02"/>
      <c r="O5" s="202"/>
      <c r="P5" s="202"/>
      <c r="Q5" s="188"/>
      <c r="R5" s="202"/>
      <c r="S5" s="202"/>
      <c r="T5" s="202"/>
      <c r="U5" s="188"/>
      <c r="V5" s="202"/>
      <c r="W5" s="202"/>
      <c r="X5" s="181" t="s">
        <v>248</v>
      </c>
      <c r="Y5" s="188"/>
      <c r="Z5" s="202"/>
      <c r="AA5" s="202"/>
      <c r="AB5" s="202"/>
      <c r="AC5" s="188"/>
      <c r="AD5" s="202"/>
      <c r="AE5" s="202"/>
      <c r="AF5" s="202"/>
    </row>
    <row r="6" spans="1:32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</row>
    <row r="7" spans="1:32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</row>
    <row r="8" spans="1:32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</row>
    <row r="9" spans="1:32" ht="13.5" thickBot="1">
      <c r="A9" s="202"/>
      <c r="B9" s="438">
        <v>2014</v>
      </c>
      <c r="C9" s="438"/>
      <c r="D9" s="438"/>
      <c r="E9" s="239"/>
      <c r="F9" s="438">
        <v>2015</v>
      </c>
      <c r="G9" s="438"/>
      <c r="H9" s="438"/>
      <c r="I9" s="239"/>
      <c r="J9" s="438">
        <v>2016</v>
      </c>
      <c r="K9" s="438"/>
      <c r="L9" s="438"/>
      <c r="M9" s="239"/>
      <c r="N9" s="438">
        <v>2017</v>
      </c>
      <c r="O9" s="438"/>
      <c r="P9" s="438"/>
      <c r="Q9" s="239"/>
      <c r="R9" s="438">
        <v>2018</v>
      </c>
      <c r="S9" s="438"/>
      <c r="T9" s="438"/>
      <c r="U9" s="239"/>
      <c r="V9" s="438">
        <v>2019</v>
      </c>
      <c r="W9" s="438"/>
      <c r="X9" s="438"/>
      <c r="Y9" s="239"/>
      <c r="Z9" s="438">
        <v>2020</v>
      </c>
      <c r="AA9" s="438"/>
      <c r="AB9" s="438"/>
      <c r="AC9" s="239"/>
      <c r="AD9" s="438" t="s">
        <v>236</v>
      </c>
      <c r="AE9" s="438"/>
      <c r="AF9" s="438"/>
    </row>
    <row r="10" spans="1:32">
      <c r="B10" s="240" t="s">
        <v>72</v>
      </c>
      <c r="C10" s="240" t="s">
        <v>73</v>
      </c>
      <c r="D10" s="240" t="s">
        <v>236</v>
      </c>
      <c r="E10" s="240"/>
      <c r="F10" s="240" t="s">
        <v>72</v>
      </c>
      <c r="G10" s="240" t="s">
        <v>73</v>
      </c>
      <c r="H10" s="240" t="s">
        <v>236</v>
      </c>
      <c r="I10" s="240"/>
      <c r="J10" s="240" t="s">
        <v>72</v>
      </c>
      <c r="K10" s="240" t="s">
        <v>73</v>
      </c>
      <c r="L10" s="240" t="s">
        <v>236</v>
      </c>
      <c r="M10" s="240"/>
      <c r="N10" s="240" t="s">
        <v>72</v>
      </c>
      <c r="O10" s="240" t="s">
        <v>73</v>
      </c>
      <c r="P10" s="240" t="s">
        <v>236</v>
      </c>
      <c r="Q10" s="240"/>
      <c r="R10" s="240" t="s">
        <v>72</v>
      </c>
      <c r="S10" s="240" t="s">
        <v>73</v>
      </c>
      <c r="T10" s="240" t="s">
        <v>236</v>
      </c>
      <c r="U10" s="240"/>
      <c r="V10" s="240" t="s">
        <v>72</v>
      </c>
      <c r="W10" s="240" t="s">
        <v>73</v>
      </c>
      <c r="X10" s="240" t="s">
        <v>236</v>
      </c>
      <c r="Y10" s="240"/>
      <c r="Z10" s="240" t="s">
        <v>72</v>
      </c>
      <c r="AA10" s="240" t="s">
        <v>73</v>
      </c>
      <c r="AB10" s="240" t="s">
        <v>236</v>
      </c>
      <c r="AC10" s="240"/>
      <c r="AD10" s="240" t="s">
        <v>72</v>
      </c>
      <c r="AE10" s="240" t="s">
        <v>73</v>
      </c>
      <c r="AF10" s="240" t="s">
        <v>236</v>
      </c>
    </row>
    <row r="11" spans="1:32">
      <c r="A11" s="202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</row>
    <row r="12" spans="1:32">
      <c r="A12" s="202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</row>
    <row r="13" spans="1:32">
      <c r="A13" s="202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</row>
    <row r="14" spans="1:32">
      <c r="A14" s="202" t="s">
        <v>249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</row>
    <row r="15" spans="1:32">
      <c r="A15" s="202" t="s">
        <v>250</v>
      </c>
      <c r="B15" s="241">
        <v>0</v>
      </c>
      <c r="C15" s="241">
        <v>0</v>
      </c>
      <c r="D15" s="241">
        <f>SUM(B15:C15)</f>
        <v>0</v>
      </c>
      <c r="E15" s="241"/>
      <c r="F15" s="241">
        <v>0</v>
      </c>
      <c r="G15" s="241">
        <v>0</v>
      </c>
      <c r="H15" s="241">
        <f>SUM(F15:G15)</f>
        <v>0</v>
      </c>
      <c r="I15" s="241"/>
      <c r="J15" s="241">
        <v>0</v>
      </c>
      <c r="K15" s="241">
        <v>0</v>
      </c>
      <c r="L15" s="241">
        <f>SUM(J15:K15)</f>
        <v>0</v>
      </c>
      <c r="M15" s="241"/>
      <c r="N15" s="241">
        <v>0</v>
      </c>
      <c r="O15" s="241">
        <v>0</v>
      </c>
      <c r="P15" s="241">
        <f>SUM(N15:O15)</f>
        <v>0</v>
      </c>
      <c r="Q15" s="241"/>
      <c r="R15" s="241">
        <v>0</v>
      </c>
      <c r="S15" s="241">
        <v>0</v>
      </c>
      <c r="T15" s="241">
        <f>SUM(R15:S15)</f>
        <v>0</v>
      </c>
      <c r="U15" s="241"/>
      <c r="V15" s="241">
        <v>0</v>
      </c>
      <c r="W15" s="241">
        <v>0</v>
      </c>
      <c r="X15" s="241">
        <f>SUM(V15:W15)</f>
        <v>0</v>
      </c>
      <c r="Y15" s="241"/>
      <c r="Z15" s="241">
        <v>0</v>
      </c>
      <c r="AA15" s="241">
        <v>0</v>
      </c>
      <c r="AB15" s="241">
        <f>SUM(Z15:AA15)</f>
        <v>0</v>
      </c>
      <c r="AC15" s="241"/>
      <c r="AD15" s="242">
        <f t="shared" ref="AD15:AE21" si="0">SUM(B15,F15,J15,N15,R15,V15,Z15)</f>
        <v>0</v>
      </c>
      <c r="AE15" s="242">
        <f t="shared" si="0"/>
        <v>0</v>
      </c>
      <c r="AF15" s="241">
        <f>SUM(AD15:AE15)</f>
        <v>0</v>
      </c>
    </row>
    <row r="16" spans="1:32">
      <c r="A16" s="217" t="s">
        <v>251</v>
      </c>
      <c r="B16" s="243">
        <v>0</v>
      </c>
      <c r="C16" s="243">
        <v>0</v>
      </c>
      <c r="D16" s="243">
        <f>SUM(B16:C16)</f>
        <v>0</v>
      </c>
      <c r="E16" s="243"/>
      <c r="F16" s="243">
        <v>0</v>
      </c>
      <c r="G16" s="243">
        <v>0</v>
      </c>
      <c r="H16" s="243">
        <f>SUM(F16:G16)</f>
        <v>0</v>
      </c>
      <c r="I16" s="243"/>
      <c r="J16" s="243">
        <v>0</v>
      </c>
      <c r="K16" s="243">
        <v>0</v>
      </c>
      <c r="L16" s="243">
        <f>SUM(J16:K16)</f>
        <v>0</v>
      </c>
      <c r="M16" s="243"/>
      <c r="N16" s="243">
        <v>0</v>
      </c>
      <c r="O16" s="243">
        <v>0</v>
      </c>
      <c r="P16" s="243">
        <f>SUM(N16:O16)</f>
        <v>0</v>
      </c>
      <c r="Q16" s="243"/>
      <c r="R16" s="243">
        <v>0</v>
      </c>
      <c r="S16" s="243">
        <v>0</v>
      </c>
      <c r="T16" s="243">
        <f>SUM(R16:S16)</f>
        <v>0</v>
      </c>
      <c r="U16" s="243"/>
      <c r="V16" s="243">
        <v>0</v>
      </c>
      <c r="W16" s="243">
        <v>0</v>
      </c>
      <c r="X16" s="243">
        <f>SUM(V16:W16)</f>
        <v>0</v>
      </c>
      <c r="Y16" s="243"/>
      <c r="Z16" s="243">
        <v>0</v>
      </c>
      <c r="AA16" s="243">
        <v>0</v>
      </c>
      <c r="AB16" s="243">
        <f>SUM(Z16:AA16)</f>
        <v>0</v>
      </c>
      <c r="AC16" s="243"/>
      <c r="AD16" s="244">
        <f t="shared" si="0"/>
        <v>0</v>
      </c>
      <c r="AE16" s="244">
        <f t="shared" si="0"/>
        <v>0</v>
      </c>
      <c r="AF16" s="243">
        <f>SUM(AD16:AE16)</f>
        <v>0</v>
      </c>
    </row>
    <row r="17" spans="1:32">
      <c r="A17" s="217" t="s">
        <v>252</v>
      </c>
      <c r="B17" s="243">
        <v>0</v>
      </c>
      <c r="C17" s="243">
        <v>0</v>
      </c>
      <c r="D17" s="243">
        <f t="shared" ref="D17:D24" si="1">SUM(B17:C17)</f>
        <v>0</v>
      </c>
      <c r="E17" s="243"/>
      <c r="F17" s="243">
        <v>0</v>
      </c>
      <c r="G17" s="243">
        <v>0</v>
      </c>
      <c r="H17" s="243">
        <f t="shared" ref="H17:H24" si="2">SUM(F17:G17)</f>
        <v>0</v>
      </c>
      <c r="I17" s="243"/>
      <c r="J17" s="243">
        <v>0</v>
      </c>
      <c r="K17" s="243">
        <v>0</v>
      </c>
      <c r="L17" s="243">
        <f t="shared" ref="L17:L24" si="3">SUM(J17:K17)</f>
        <v>0</v>
      </c>
      <c r="M17" s="243"/>
      <c r="N17" s="243">
        <v>0</v>
      </c>
      <c r="O17" s="243">
        <v>0</v>
      </c>
      <c r="P17" s="243">
        <f t="shared" ref="P17:P24" si="4">SUM(N17:O17)</f>
        <v>0</v>
      </c>
      <c r="Q17" s="243"/>
      <c r="R17" s="243">
        <v>0</v>
      </c>
      <c r="S17" s="243">
        <v>0</v>
      </c>
      <c r="T17" s="243">
        <f t="shared" ref="T17:T24" si="5">SUM(R17:S17)</f>
        <v>0</v>
      </c>
      <c r="U17" s="243"/>
      <c r="V17" s="243">
        <v>0</v>
      </c>
      <c r="W17" s="243">
        <v>0</v>
      </c>
      <c r="X17" s="243">
        <f t="shared" ref="X17:X24" si="6">SUM(V17:W17)</f>
        <v>0</v>
      </c>
      <c r="Y17" s="243"/>
      <c r="Z17" s="243">
        <v>0</v>
      </c>
      <c r="AA17" s="243">
        <v>0</v>
      </c>
      <c r="AB17" s="243">
        <f t="shared" ref="AB17:AB24" si="7">SUM(Z17:AA17)</f>
        <v>0</v>
      </c>
      <c r="AC17" s="243"/>
      <c r="AD17" s="244">
        <f t="shared" si="0"/>
        <v>0</v>
      </c>
      <c r="AE17" s="244">
        <f t="shared" si="0"/>
        <v>0</v>
      </c>
      <c r="AF17" s="243">
        <f t="shared" ref="AF17:AF24" si="8">SUM(AD17:AE17)</f>
        <v>0</v>
      </c>
    </row>
    <row r="18" spans="1:32">
      <c r="A18" s="217" t="s">
        <v>253</v>
      </c>
      <c r="B18" s="243">
        <v>0</v>
      </c>
      <c r="C18" s="243">
        <v>0</v>
      </c>
      <c r="D18" s="243">
        <f t="shared" si="1"/>
        <v>0</v>
      </c>
      <c r="E18" s="243"/>
      <c r="F18" s="243">
        <v>5600</v>
      </c>
      <c r="G18" s="243">
        <v>0</v>
      </c>
      <c r="H18" s="243">
        <f t="shared" si="2"/>
        <v>5600</v>
      </c>
      <c r="I18" s="243"/>
      <c r="J18" s="243">
        <v>0</v>
      </c>
      <c r="K18" s="243">
        <v>0</v>
      </c>
      <c r="L18" s="243">
        <f t="shared" si="3"/>
        <v>0</v>
      </c>
      <c r="M18" s="243"/>
      <c r="N18" s="243">
        <v>0</v>
      </c>
      <c r="O18" s="243">
        <v>0</v>
      </c>
      <c r="P18" s="243">
        <f t="shared" si="4"/>
        <v>0</v>
      </c>
      <c r="Q18" s="243"/>
      <c r="R18" s="243">
        <v>0</v>
      </c>
      <c r="S18" s="243">
        <v>0</v>
      </c>
      <c r="T18" s="243">
        <f t="shared" si="5"/>
        <v>0</v>
      </c>
      <c r="U18" s="243"/>
      <c r="V18" s="243">
        <v>0</v>
      </c>
      <c r="W18" s="243">
        <v>0</v>
      </c>
      <c r="X18" s="243">
        <f t="shared" si="6"/>
        <v>0</v>
      </c>
      <c r="Y18" s="243"/>
      <c r="Z18" s="243">
        <v>0</v>
      </c>
      <c r="AA18" s="243">
        <v>0</v>
      </c>
      <c r="AB18" s="243">
        <f t="shared" si="7"/>
        <v>0</v>
      </c>
      <c r="AC18" s="243"/>
      <c r="AD18" s="244">
        <f t="shared" si="0"/>
        <v>5600</v>
      </c>
      <c r="AE18" s="244">
        <f t="shared" si="0"/>
        <v>0</v>
      </c>
      <c r="AF18" s="243">
        <f t="shared" si="8"/>
        <v>5600</v>
      </c>
    </row>
    <row r="19" spans="1:32">
      <c r="A19" s="217" t="s">
        <v>254</v>
      </c>
      <c r="B19" s="243">
        <v>40321</v>
      </c>
      <c r="C19" s="243">
        <v>0</v>
      </c>
      <c r="D19" s="243">
        <f t="shared" si="1"/>
        <v>40321</v>
      </c>
      <c r="E19" s="243"/>
      <c r="F19" s="243">
        <v>0</v>
      </c>
      <c r="G19" s="243">
        <v>0</v>
      </c>
      <c r="H19" s="243">
        <f t="shared" si="2"/>
        <v>0</v>
      </c>
      <c r="I19" s="243"/>
      <c r="J19" s="243">
        <v>0</v>
      </c>
      <c r="K19" s="243">
        <v>0</v>
      </c>
      <c r="L19" s="243">
        <f t="shared" si="3"/>
        <v>0</v>
      </c>
      <c r="M19" s="243"/>
      <c r="N19" s="243">
        <v>0</v>
      </c>
      <c r="O19" s="243">
        <v>0</v>
      </c>
      <c r="P19" s="243">
        <f t="shared" si="4"/>
        <v>0</v>
      </c>
      <c r="Q19" s="243"/>
      <c r="R19" s="243">
        <v>0</v>
      </c>
      <c r="S19" s="243">
        <v>0</v>
      </c>
      <c r="T19" s="243">
        <f t="shared" si="5"/>
        <v>0</v>
      </c>
      <c r="U19" s="243"/>
      <c r="V19" s="243">
        <v>0</v>
      </c>
      <c r="W19" s="243">
        <v>0</v>
      </c>
      <c r="X19" s="243">
        <f t="shared" si="6"/>
        <v>0</v>
      </c>
      <c r="Y19" s="243"/>
      <c r="Z19" s="243">
        <v>0</v>
      </c>
      <c r="AA19" s="243">
        <v>0</v>
      </c>
      <c r="AB19" s="243">
        <f t="shared" si="7"/>
        <v>0</v>
      </c>
      <c r="AC19" s="243"/>
      <c r="AD19" s="244">
        <f t="shared" si="0"/>
        <v>40321</v>
      </c>
      <c r="AE19" s="244">
        <f t="shared" si="0"/>
        <v>0</v>
      </c>
      <c r="AF19" s="243">
        <f t="shared" si="8"/>
        <v>40321</v>
      </c>
    </row>
    <row r="20" spans="1:32">
      <c r="A20" s="217" t="s">
        <v>255</v>
      </c>
      <c r="B20" s="243">
        <v>0</v>
      </c>
      <c r="C20" s="243">
        <v>0</v>
      </c>
      <c r="D20" s="243">
        <f t="shared" si="1"/>
        <v>0</v>
      </c>
      <c r="E20" s="243"/>
      <c r="F20" s="243">
        <v>145254</v>
      </c>
      <c r="G20" s="243">
        <v>0</v>
      </c>
      <c r="H20" s="243">
        <f t="shared" si="2"/>
        <v>145254</v>
      </c>
      <c r="I20" s="243"/>
      <c r="J20" s="243">
        <v>0</v>
      </c>
      <c r="K20" s="243">
        <v>0</v>
      </c>
      <c r="L20" s="243">
        <f t="shared" si="3"/>
        <v>0</v>
      </c>
      <c r="M20" s="243"/>
      <c r="N20" s="243">
        <v>0</v>
      </c>
      <c r="O20" s="243">
        <v>0</v>
      </c>
      <c r="P20" s="243">
        <f t="shared" si="4"/>
        <v>0</v>
      </c>
      <c r="Q20" s="243"/>
      <c r="R20" s="243">
        <v>0</v>
      </c>
      <c r="S20" s="243">
        <v>0</v>
      </c>
      <c r="T20" s="243">
        <f t="shared" si="5"/>
        <v>0</v>
      </c>
      <c r="U20" s="243"/>
      <c r="V20" s="243">
        <v>0</v>
      </c>
      <c r="W20" s="243">
        <v>0</v>
      </c>
      <c r="X20" s="243">
        <f t="shared" si="6"/>
        <v>0</v>
      </c>
      <c r="Y20" s="243"/>
      <c r="Z20" s="243">
        <v>0</v>
      </c>
      <c r="AA20" s="243">
        <v>0</v>
      </c>
      <c r="AB20" s="243">
        <f t="shared" si="7"/>
        <v>0</v>
      </c>
      <c r="AC20" s="243"/>
      <c r="AD20" s="244">
        <f t="shared" si="0"/>
        <v>145254</v>
      </c>
      <c r="AE20" s="244">
        <f t="shared" si="0"/>
        <v>0</v>
      </c>
      <c r="AF20" s="243">
        <f t="shared" si="8"/>
        <v>145254</v>
      </c>
    </row>
    <row r="21" spans="1:32">
      <c r="A21" s="217" t="s">
        <v>256</v>
      </c>
      <c r="B21" s="243">
        <v>0</v>
      </c>
      <c r="C21" s="243">
        <v>0</v>
      </c>
      <c r="D21" s="243">
        <f t="shared" si="1"/>
        <v>0</v>
      </c>
      <c r="E21" s="243"/>
      <c r="F21" s="243">
        <v>0</v>
      </c>
      <c r="G21" s="243">
        <v>91504</v>
      </c>
      <c r="H21" s="243">
        <f t="shared" si="2"/>
        <v>91504</v>
      </c>
      <c r="I21" s="243"/>
      <c r="J21" s="243">
        <v>0</v>
      </c>
      <c r="K21" s="243">
        <v>0</v>
      </c>
      <c r="L21" s="243">
        <f t="shared" si="3"/>
        <v>0</v>
      </c>
      <c r="M21" s="243"/>
      <c r="N21" s="243">
        <v>0</v>
      </c>
      <c r="O21" s="243">
        <v>0</v>
      </c>
      <c r="P21" s="243">
        <f t="shared" si="4"/>
        <v>0</v>
      </c>
      <c r="Q21" s="243"/>
      <c r="R21" s="243">
        <v>0</v>
      </c>
      <c r="S21" s="243">
        <v>0</v>
      </c>
      <c r="T21" s="243">
        <f t="shared" si="5"/>
        <v>0</v>
      </c>
      <c r="U21" s="243"/>
      <c r="V21" s="243">
        <v>0</v>
      </c>
      <c r="W21" s="243">
        <v>0</v>
      </c>
      <c r="X21" s="243">
        <f t="shared" si="6"/>
        <v>0</v>
      </c>
      <c r="Y21" s="243"/>
      <c r="Z21" s="243">
        <v>0</v>
      </c>
      <c r="AA21" s="243">
        <v>0</v>
      </c>
      <c r="AB21" s="243">
        <f t="shared" si="7"/>
        <v>0</v>
      </c>
      <c r="AC21" s="243"/>
      <c r="AD21" s="244">
        <f t="shared" si="0"/>
        <v>0</v>
      </c>
      <c r="AE21" s="244">
        <f t="shared" si="0"/>
        <v>91504</v>
      </c>
      <c r="AF21" s="243">
        <f t="shared" si="8"/>
        <v>91504</v>
      </c>
    </row>
    <row r="22" spans="1:32">
      <c r="A22" s="217" t="s">
        <v>257</v>
      </c>
      <c r="B22" s="243">
        <v>0</v>
      </c>
      <c r="C22" s="243">
        <v>0</v>
      </c>
      <c r="D22" s="243">
        <f t="shared" si="1"/>
        <v>0</v>
      </c>
      <c r="E22" s="243"/>
      <c r="F22" s="243">
        <v>0</v>
      </c>
      <c r="G22" s="243">
        <v>0</v>
      </c>
      <c r="H22" s="243">
        <f t="shared" si="2"/>
        <v>0</v>
      </c>
      <c r="I22" s="243"/>
      <c r="J22" s="243">
        <v>99441</v>
      </c>
      <c r="K22" s="243">
        <v>0</v>
      </c>
      <c r="L22" s="243">
        <f t="shared" si="3"/>
        <v>99441</v>
      </c>
      <c r="M22" s="243"/>
      <c r="N22" s="243">
        <v>0</v>
      </c>
      <c r="O22" s="243">
        <v>0</v>
      </c>
      <c r="P22" s="243">
        <f t="shared" si="4"/>
        <v>0</v>
      </c>
      <c r="Q22" s="243"/>
      <c r="R22" s="243">
        <v>0</v>
      </c>
      <c r="S22" s="243">
        <v>0</v>
      </c>
      <c r="T22" s="243">
        <f t="shared" si="5"/>
        <v>0</v>
      </c>
      <c r="U22" s="243"/>
      <c r="V22" s="243">
        <v>0</v>
      </c>
      <c r="W22" s="243">
        <v>0</v>
      </c>
      <c r="X22" s="243">
        <f t="shared" si="6"/>
        <v>0</v>
      </c>
      <c r="Y22" s="243"/>
      <c r="Z22" s="243">
        <v>0</v>
      </c>
      <c r="AA22" s="243">
        <v>0</v>
      </c>
      <c r="AB22" s="243">
        <f t="shared" si="7"/>
        <v>0</v>
      </c>
      <c r="AC22" s="243"/>
      <c r="AD22" s="244">
        <v>99941</v>
      </c>
      <c r="AE22" s="244">
        <f>SUM(C22,G22,K22,O22,S22,W22,AA22)</f>
        <v>0</v>
      </c>
      <c r="AF22" s="243">
        <f t="shared" si="8"/>
        <v>99941</v>
      </c>
    </row>
    <row r="23" spans="1:32">
      <c r="A23" s="217" t="s">
        <v>258</v>
      </c>
      <c r="B23" s="243">
        <v>0</v>
      </c>
      <c r="C23" s="243">
        <v>0</v>
      </c>
      <c r="D23" s="243">
        <f t="shared" si="1"/>
        <v>0</v>
      </c>
      <c r="E23" s="243"/>
      <c r="F23" s="243">
        <v>0</v>
      </c>
      <c r="G23" s="243">
        <v>49941</v>
      </c>
      <c r="H23" s="243">
        <f t="shared" si="2"/>
        <v>49941</v>
      </c>
      <c r="I23" s="243"/>
      <c r="J23" s="243">
        <v>0</v>
      </c>
      <c r="K23" s="243">
        <v>52257</v>
      </c>
      <c r="L23" s="243">
        <f t="shared" si="3"/>
        <v>52257</v>
      </c>
      <c r="M23" s="243"/>
      <c r="N23" s="243">
        <v>0</v>
      </c>
      <c r="O23" s="243">
        <v>0</v>
      </c>
      <c r="P23" s="243">
        <f t="shared" si="4"/>
        <v>0</v>
      </c>
      <c r="Q23" s="243"/>
      <c r="R23" s="243">
        <v>0</v>
      </c>
      <c r="S23" s="243">
        <v>0</v>
      </c>
      <c r="T23" s="243">
        <f t="shared" si="5"/>
        <v>0</v>
      </c>
      <c r="U23" s="243"/>
      <c r="V23" s="243">
        <v>0</v>
      </c>
      <c r="W23" s="243">
        <v>0</v>
      </c>
      <c r="X23" s="243">
        <f t="shared" si="6"/>
        <v>0</v>
      </c>
      <c r="Y23" s="243"/>
      <c r="Z23" s="243">
        <v>0</v>
      </c>
      <c r="AA23" s="243">
        <v>0</v>
      </c>
      <c r="AB23" s="243">
        <f t="shared" si="7"/>
        <v>0</v>
      </c>
      <c r="AC23" s="243"/>
      <c r="AD23" s="244">
        <f>SUM(B23,F23,J23,N23,R23,V23,Z23)</f>
        <v>0</v>
      </c>
      <c r="AE23" s="244">
        <f>SUM(C23,G23,K23,O23,S23,W23,AA23)</f>
        <v>102198</v>
      </c>
      <c r="AF23" s="243">
        <f t="shared" si="8"/>
        <v>102198</v>
      </c>
    </row>
    <row r="24" spans="1:32" ht="15">
      <c r="A24" s="217" t="s">
        <v>259</v>
      </c>
      <c r="B24" s="245">
        <v>0</v>
      </c>
      <c r="C24" s="245">
        <v>0</v>
      </c>
      <c r="D24" s="245">
        <f t="shared" si="1"/>
        <v>0</v>
      </c>
      <c r="E24" s="245"/>
      <c r="F24" s="245">
        <v>0</v>
      </c>
      <c r="G24" s="245">
        <v>0</v>
      </c>
      <c r="H24" s="245">
        <f t="shared" si="2"/>
        <v>0</v>
      </c>
      <c r="I24" s="245"/>
      <c r="J24" s="245">
        <v>0</v>
      </c>
      <c r="K24" s="245">
        <v>0</v>
      </c>
      <c r="L24" s="245">
        <f t="shared" si="3"/>
        <v>0</v>
      </c>
      <c r="M24" s="245"/>
      <c r="N24" s="245">
        <v>0</v>
      </c>
      <c r="O24" s="245">
        <v>0</v>
      </c>
      <c r="P24" s="245">
        <f t="shared" si="4"/>
        <v>0</v>
      </c>
      <c r="Q24" s="245"/>
      <c r="R24" s="245">
        <v>0</v>
      </c>
      <c r="S24" s="245">
        <v>0</v>
      </c>
      <c r="T24" s="245">
        <f t="shared" si="5"/>
        <v>0</v>
      </c>
      <c r="U24" s="245"/>
      <c r="V24" s="245">
        <v>0</v>
      </c>
      <c r="W24" s="245">
        <v>0</v>
      </c>
      <c r="X24" s="245">
        <f t="shared" si="6"/>
        <v>0</v>
      </c>
      <c r="Y24" s="245"/>
      <c r="Z24" s="245">
        <v>0</v>
      </c>
      <c r="AA24" s="245">
        <v>0</v>
      </c>
      <c r="AB24" s="245">
        <f t="shared" si="7"/>
        <v>0</v>
      </c>
      <c r="AC24" s="245"/>
      <c r="AD24" s="246">
        <f>SUM(B24,F24,J24,N24,R24,V24,Z24)</f>
        <v>0</v>
      </c>
      <c r="AE24" s="246">
        <f>SUM(C24,G24,K24,O24,S24,W24,AA24)</f>
        <v>0</v>
      </c>
      <c r="AF24" s="245">
        <f t="shared" si="8"/>
        <v>0</v>
      </c>
    </row>
    <row r="25" spans="1:32">
      <c r="A25" s="202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</row>
    <row r="26" spans="1:32">
      <c r="A26" s="202" t="s">
        <v>260</v>
      </c>
      <c r="B26" s="241">
        <f t="shared" ref="B26:AF26" si="9">SUM(B15:B24)</f>
        <v>40321</v>
      </c>
      <c r="C26" s="241">
        <f t="shared" si="9"/>
        <v>0</v>
      </c>
      <c r="D26" s="241">
        <f t="shared" si="9"/>
        <v>40321</v>
      </c>
      <c r="E26" s="241"/>
      <c r="F26" s="241">
        <f t="shared" si="9"/>
        <v>150854</v>
      </c>
      <c r="G26" s="241">
        <f t="shared" si="9"/>
        <v>141445</v>
      </c>
      <c r="H26" s="241">
        <f t="shared" si="9"/>
        <v>292299</v>
      </c>
      <c r="I26" s="241"/>
      <c r="J26" s="241">
        <f t="shared" si="9"/>
        <v>99441</v>
      </c>
      <c r="K26" s="241">
        <f t="shared" si="9"/>
        <v>52257</v>
      </c>
      <c r="L26" s="241">
        <f t="shared" si="9"/>
        <v>151698</v>
      </c>
      <c r="M26" s="241"/>
      <c r="N26" s="241">
        <f t="shared" si="9"/>
        <v>0</v>
      </c>
      <c r="O26" s="241">
        <f t="shared" si="9"/>
        <v>0</v>
      </c>
      <c r="P26" s="241">
        <f t="shared" si="9"/>
        <v>0</v>
      </c>
      <c r="Q26" s="241"/>
      <c r="R26" s="241">
        <f t="shared" si="9"/>
        <v>0</v>
      </c>
      <c r="S26" s="241">
        <f t="shared" si="9"/>
        <v>0</v>
      </c>
      <c r="T26" s="241">
        <f t="shared" si="9"/>
        <v>0</v>
      </c>
      <c r="U26" s="241"/>
      <c r="V26" s="241">
        <f t="shared" si="9"/>
        <v>0</v>
      </c>
      <c r="W26" s="241">
        <f t="shared" si="9"/>
        <v>0</v>
      </c>
      <c r="X26" s="241">
        <f t="shared" si="9"/>
        <v>0</v>
      </c>
      <c r="Y26" s="241"/>
      <c r="Z26" s="241">
        <f t="shared" si="9"/>
        <v>0</v>
      </c>
      <c r="AA26" s="241">
        <f t="shared" si="9"/>
        <v>0</v>
      </c>
      <c r="AB26" s="241">
        <f t="shared" si="9"/>
        <v>0</v>
      </c>
      <c r="AC26" s="241"/>
      <c r="AD26" s="241">
        <f t="shared" si="9"/>
        <v>291116</v>
      </c>
      <c r="AE26" s="241">
        <f t="shared" si="9"/>
        <v>193702</v>
      </c>
      <c r="AF26" s="241">
        <f t="shared" si="9"/>
        <v>484818</v>
      </c>
    </row>
    <row r="27" spans="1:32">
      <c r="A27" s="202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</row>
    <row r="28" spans="1:32">
      <c r="A28" s="202"/>
      <c r="B28" s="240" t="s">
        <v>72</v>
      </c>
      <c r="C28" s="240" t="s">
        <v>73</v>
      </c>
      <c r="D28" s="240" t="s">
        <v>236</v>
      </c>
      <c r="E28" s="240"/>
      <c r="F28" s="240" t="s">
        <v>72</v>
      </c>
      <c r="G28" s="240" t="s">
        <v>73</v>
      </c>
      <c r="H28" s="240" t="s">
        <v>236</v>
      </c>
      <c r="I28" s="240"/>
      <c r="J28" s="240" t="s">
        <v>72</v>
      </c>
      <c r="K28" s="240" t="s">
        <v>73</v>
      </c>
      <c r="L28" s="240" t="s">
        <v>236</v>
      </c>
      <c r="M28" s="240"/>
      <c r="N28" s="240" t="s">
        <v>72</v>
      </c>
      <c r="O28" s="240" t="s">
        <v>73</v>
      </c>
      <c r="P28" s="240" t="s">
        <v>236</v>
      </c>
      <c r="Q28" s="240"/>
      <c r="R28" s="240" t="s">
        <v>72</v>
      </c>
      <c r="S28" s="240" t="s">
        <v>73</v>
      </c>
      <c r="T28" s="240" t="s">
        <v>236</v>
      </c>
      <c r="U28" s="240"/>
      <c r="V28" s="240" t="s">
        <v>72</v>
      </c>
      <c r="W28" s="240" t="s">
        <v>73</v>
      </c>
      <c r="X28" s="240" t="s">
        <v>236</v>
      </c>
      <c r="Y28" s="240"/>
      <c r="Z28" s="240" t="s">
        <v>72</v>
      </c>
      <c r="AA28" s="240" t="s">
        <v>73</v>
      </c>
      <c r="AB28" s="240" t="s">
        <v>236</v>
      </c>
      <c r="AC28" s="240"/>
      <c r="AD28" s="240" t="s">
        <v>72</v>
      </c>
      <c r="AE28" s="240" t="s">
        <v>73</v>
      </c>
      <c r="AF28" s="240" t="s">
        <v>236</v>
      </c>
    </row>
    <row r="29" spans="1:32">
      <c r="A29" s="202"/>
      <c r="B29" s="240"/>
      <c r="C29" s="240"/>
      <c r="D29" s="240"/>
      <c r="E29" s="240"/>
      <c r="F29" s="240"/>
      <c r="G29" s="247"/>
      <c r="H29" s="247"/>
      <c r="I29" s="240"/>
      <c r="J29" s="247"/>
      <c r="K29" s="247"/>
      <c r="L29" s="247"/>
      <c r="M29" s="240"/>
      <c r="N29" s="247"/>
      <c r="O29" s="247"/>
      <c r="P29" s="247"/>
      <c r="Q29" s="240"/>
      <c r="R29" s="247"/>
      <c r="S29" s="247"/>
      <c r="T29" s="247"/>
      <c r="U29" s="240"/>
      <c r="V29" s="247"/>
      <c r="W29" s="247"/>
      <c r="X29" s="247"/>
      <c r="Y29" s="240"/>
      <c r="Z29" s="247"/>
      <c r="AA29" s="247"/>
      <c r="AB29" s="247"/>
      <c r="AC29" s="240"/>
      <c r="AD29" s="247"/>
      <c r="AE29" s="247"/>
      <c r="AF29" s="247"/>
    </row>
    <row r="30" spans="1:32">
      <c r="A30" s="202" t="s">
        <v>261</v>
      </c>
      <c r="B30" s="240"/>
      <c r="C30" s="240"/>
      <c r="D30" s="240"/>
      <c r="E30" s="240"/>
      <c r="F30" s="240"/>
      <c r="G30" s="247"/>
      <c r="H30" s="247"/>
      <c r="I30" s="240"/>
      <c r="J30" s="247"/>
      <c r="K30" s="247"/>
      <c r="L30" s="247"/>
      <c r="M30" s="240"/>
      <c r="N30" s="247"/>
      <c r="O30" s="247"/>
      <c r="P30" s="247"/>
      <c r="Q30" s="240"/>
      <c r="R30" s="247"/>
      <c r="S30" s="247"/>
      <c r="T30" s="247"/>
      <c r="U30" s="240"/>
      <c r="V30" s="247"/>
      <c r="W30" s="247"/>
      <c r="X30" s="247"/>
      <c r="Y30" s="240"/>
      <c r="Z30" s="247"/>
      <c r="AA30" s="247"/>
      <c r="AB30" s="247"/>
      <c r="AC30" s="240"/>
      <c r="AD30" s="247"/>
      <c r="AE30" s="247"/>
      <c r="AF30" s="247"/>
    </row>
    <row r="31" spans="1:32">
      <c r="A31" s="202"/>
      <c r="B31" s="240"/>
      <c r="C31" s="240"/>
      <c r="D31" s="240"/>
      <c r="E31" s="240"/>
      <c r="F31" s="240"/>
      <c r="G31" s="247"/>
      <c r="H31" s="247"/>
      <c r="I31" s="240"/>
      <c r="J31" s="247"/>
      <c r="K31" s="247"/>
      <c r="L31" s="247"/>
      <c r="M31" s="240"/>
      <c r="N31" s="247"/>
      <c r="O31" s="247"/>
      <c r="P31" s="247"/>
      <c r="Q31" s="240"/>
      <c r="R31" s="247"/>
      <c r="S31" s="247"/>
      <c r="T31" s="247"/>
      <c r="U31" s="240"/>
      <c r="V31" s="247"/>
      <c r="W31" s="247"/>
      <c r="X31" s="247"/>
      <c r="Y31" s="240"/>
      <c r="Z31" s="247"/>
      <c r="AA31" s="247"/>
      <c r="AB31" s="247"/>
      <c r="AC31" s="240"/>
      <c r="AD31" s="247"/>
      <c r="AE31" s="247"/>
      <c r="AF31" s="247"/>
    </row>
    <row r="32" spans="1:32">
      <c r="A32" s="202" t="s">
        <v>250</v>
      </c>
      <c r="B32" s="242">
        <v>0</v>
      </c>
      <c r="C32" s="242">
        <v>0</v>
      </c>
      <c r="D32" s="242">
        <f>SUM(B32:C32)</f>
        <v>0</v>
      </c>
      <c r="E32" s="242"/>
      <c r="F32" s="242">
        <v>0</v>
      </c>
      <c r="G32" s="242">
        <v>0</v>
      </c>
      <c r="H32" s="248">
        <f>SUM(F32:G32)</f>
        <v>0</v>
      </c>
      <c r="I32" s="242"/>
      <c r="J32" s="242">
        <v>0</v>
      </c>
      <c r="K32" s="242">
        <v>0</v>
      </c>
      <c r="L32" s="242">
        <f>SUM(J32:K32)</f>
        <v>0</v>
      </c>
      <c r="M32" s="242"/>
      <c r="N32" s="242">
        <v>0</v>
      </c>
      <c r="O32" s="242">
        <v>0</v>
      </c>
      <c r="P32" s="242">
        <f>SUM(N32:O32)</f>
        <v>0</v>
      </c>
      <c r="Q32" s="242"/>
      <c r="R32" s="242">
        <v>0</v>
      </c>
      <c r="S32" s="242">
        <v>0</v>
      </c>
      <c r="T32" s="242">
        <f>SUM(R32:S32)</f>
        <v>0</v>
      </c>
      <c r="U32" s="242"/>
      <c r="V32" s="242">
        <v>0</v>
      </c>
      <c r="W32" s="242">
        <v>0</v>
      </c>
      <c r="X32" s="242">
        <f>SUM(V32:W32)</f>
        <v>0</v>
      </c>
      <c r="Y32" s="242"/>
      <c r="Z32" s="242">
        <v>0</v>
      </c>
      <c r="AA32" s="242">
        <v>0</v>
      </c>
      <c r="AB32" s="242">
        <f>SUM(Z32:AA32)</f>
        <v>0</v>
      </c>
      <c r="AC32" s="242"/>
      <c r="AD32" s="242">
        <f>SUM(B32,F32,J32,N32,R32,V32,Z32)</f>
        <v>0</v>
      </c>
      <c r="AE32" s="242">
        <f>SUM(C32,G32,K32,O32,S32,W32,AA32)</f>
        <v>0</v>
      </c>
      <c r="AF32" s="242">
        <f>SUM(AD32:AE32)</f>
        <v>0</v>
      </c>
    </row>
    <row r="33" spans="1:32">
      <c r="A33" s="202"/>
      <c r="B33" s="247"/>
      <c r="C33" s="247"/>
      <c r="D33" s="247"/>
      <c r="E33" s="247"/>
      <c r="F33" s="247"/>
      <c r="G33" s="247"/>
      <c r="H33" s="249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</row>
    <row r="34" spans="1:32">
      <c r="A34" s="202" t="s">
        <v>251</v>
      </c>
      <c r="B34" s="244">
        <v>0</v>
      </c>
      <c r="C34" s="244">
        <v>0</v>
      </c>
      <c r="D34" s="244">
        <f>SUM(B34:C34)</f>
        <v>0</v>
      </c>
      <c r="E34" s="244"/>
      <c r="F34" s="244">
        <v>0</v>
      </c>
      <c r="G34" s="244">
        <v>0</v>
      </c>
      <c r="H34" s="250">
        <f>SUM(F34:G34)</f>
        <v>0</v>
      </c>
      <c r="I34" s="244"/>
      <c r="J34" s="244">
        <v>0</v>
      </c>
      <c r="K34" s="244">
        <v>0</v>
      </c>
      <c r="L34" s="244">
        <f>SUM(J34:K34)</f>
        <v>0</v>
      </c>
      <c r="M34" s="244"/>
      <c r="N34" s="244">
        <v>0</v>
      </c>
      <c r="O34" s="244">
        <v>0</v>
      </c>
      <c r="P34" s="244">
        <f>SUM(N34:O34)</f>
        <v>0</v>
      </c>
      <c r="Q34" s="244"/>
      <c r="R34" s="244">
        <v>0</v>
      </c>
      <c r="S34" s="244">
        <v>0</v>
      </c>
      <c r="T34" s="244">
        <f>SUM(R34:S34)</f>
        <v>0</v>
      </c>
      <c r="U34" s="244"/>
      <c r="V34" s="244">
        <v>0</v>
      </c>
      <c r="W34" s="244">
        <v>0</v>
      </c>
      <c r="X34" s="244">
        <f>SUM(V34:W34)</f>
        <v>0</v>
      </c>
      <c r="Y34" s="244"/>
      <c r="Z34" s="244">
        <v>0</v>
      </c>
      <c r="AA34" s="244">
        <v>0</v>
      </c>
      <c r="AB34" s="244">
        <f>SUM(Z34:AA34)</f>
        <v>0</v>
      </c>
      <c r="AC34" s="244"/>
      <c r="AD34" s="244">
        <f>SUM(B34,F34,J34,N34,R34,V34,Z34)</f>
        <v>0</v>
      </c>
      <c r="AE34" s="244">
        <f>SUM(C34,G34,K34,O34,S34,W34,AA34)</f>
        <v>0</v>
      </c>
      <c r="AF34" s="244">
        <f>SUM(AD34:AE34)</f>
        <v>0</v>
      </c>
    </row>
    <row r="35" spans="1:32">
      <c r="A35" s="202"/>
      <c r="B35" s="251"/>
      <c r="C35" s="251"/>
      <c r="D35" s="251"/>
      <c r="E35" s="251"/>
      <c r="F35" s="251"/>
      <c r="G35" s="251"/>
      <c r="H35" s="252"/>
      <c r="I35" s="251"/>
      <c r="J35" s="251"/>
      <c r="K35" s="251"/>
      <c r="L35" s="251"/>
      <c r="M35" s="251"/>
      <c r="N35" s="247"/>
      <c r="O35" s="247"/>
      <c r="P35" s="247"/>
      <c r="Q35" s="251"/>
      <c r="R35" s="247"/>
      <c r="S35" s="247"/>
      <c r="T35" s="247"/>
      <c r="U35" s="251"/>
      <c r="V35" s="247"/>
      <c r="W35" s="247"/>
      <c r="X35" s="247"/>
      <c r="Y35" s="251"/>
      <c r="Z35" s="247"/>
      <c r="AA35" s="247"/>
      <c r="AB35" s="247"/>
      <c r="AC35" s="251"/>
      <c r="AD35" s="247"/>
      <c r="AE35" s="247"/>
      <c r="AF35" s="247"/>
    </row>
    <row r="36" spans="1:32">
      <c r="A36" s="202" t="s">
        <v>252</v>
      </c>
      <c r="B36" s="244">
        <v>0</v>
      </c>
      <c r="C36" s="244">
        <v>0</v>
      </c>
      <c r="D36" s="244">
        <f>SUM(B36:C36)</f>
        <v>0</v>
      </c>
      <c r="E36" s="244"/>
      <c r="F36" s="244">
        <v>5600</v>
      </c>
      <c r="G36" s="244">
        <v>0</v>
      </c>
      <c r="H36" s="250">
        <f>SUM(F36:G36)</f>
        <v>5600</v>
      </c>
      <c r="I36" s="244"/>
      <c r="J36" s="244">
        <v>0</v>
      </c>
      <c r="K36" s="244">
        <v>0</v>
      </c>
      <c r="L36" s="244">
        <f>SUM(J36:K36)</f>
        <v>0</v>
      </c>
      <c r="M36" s="244"/>
      <c r="N36" s="244">
        <v>0</v>
      </c>
      <c r="O36" s="244">
        <v>0</v>
      </c>
      <c r="P36" s="244">
        <f>SUM(N36:O36)</f>
        <v>0</v>
      </c>
      <c r="Q36" s="244"/>
      <c r="R36" s="244">
        <v>0</v>
      </c>
      <c r="S36" s="244">
        <v>0</v>
      </c>
      <c r="T36" s="244">
        <f>SUM(R36:S36)</f>
        <v>0</v>
      </c>
      <c r="U36" s="244"/>
      <c r="V36" s="244">
        <v>0</v>
      </c>
      <c r="W36" s="244">
        <v>0</v>
      </c>
      <c r="X36" s="244">
        <f>SUM(V36:W36)</f>
        <v>0</v>
      </c>
      <c r="Y36" s="244"/>
      <c r="Z36" s="244">
        <v>0</v>
      </c>
      <c r="AA36" s="244">
        <v>0</v>
      </c>
      <c r="AB36" s="244">
        <f>SUM(Z36:AA36)</f>
        <v>0</v>
      </c>
      <c r="AC36" s="244"/>
      <c r="AD36" s="244">
        <f>SUM(B36,F36,J36,N36,R36,V36,Z36)</f>
        <v>5600</v>
      </c>
      <c r="AE36" s="244">
        <f>SUM(C36,G36,K36,O36,S36,W36,AA36)</f>
        <v>0</v>
      </c>
      <c r="AF36" s="244">
        <f>SUM(AD36:AE36)</f>
        <v>5600</v>
      </c>
    </row>
    <row r="37" spans="1:32">
      <c r="A37" s="202"/>
      <c r="B37" s="251"/>
      <c r="C37" s="251"/>
      <c r="D37" s="251"/>
      <c r="E37" s="251"/>
      <c r="F37" s="251"/>
      <c r="G37" s="251"/>
      <c r="H37" s="252"/>
      <c r="I37" s="251"/>
      <c r="J37" s="251"/>
      <c r="K37" s="251"/>
      <c r="L37" s="251"/>
      <c r="M37" s="251"/>
      <c r="N37" s="247"/>
      <c r="O37" s="247"/>
      <c r="P37" s="247"/>
      <c r="Q37" s="251"/>
      <c r="R37" s="247"/>
      <c r="S37" s="247"/>
      <c r="T37" s="247"/>
      <c r="U37" s="251"/>
      <c r="V37" s="247"/>
      <c r="W37" s="247"/>
      <c r="X37" s="247"/>
      <c r="Y37" s="251"/>
      <c r="Z37" s="247"/>
      <c r="AA37" s="247"/>
      <c r="AB37" s="247"/>
      <c r="AC37" s="251"/>
      <c r="AD37" s="247"/>
      <c r="AE37" s="247"/>
      <c r="AF37" s="247"/>
    </row>
    <row r="38" spans="1:32">
      <c r="A38" s="202" t="s">
        <v>253</v>
      </c>
      <c r="B38" s="244"/>
      <c r="C38" s="244"/>
      <c r="D38" s="244"/>
      <c r="E38" s="244"/>
      <c r="F38" s="244"/>
      <c r="G38" s="244"/>
      <c r="H38" s="250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</row>
    <row r="39" spans="1:32">
      <c r="A39" s="202" t="s">
        <v>254</v>
      </c>
      <c r="B39" s="244">
        <v>26670</v>
      </c>
      <c r="C39" s="244">
        <v>0</v>
      </c>
      <c r="D39" s="244">
        <f>SUM(B39:C39)</f>
        <v>26670</v>
      </c>
      <c r="E39" s="244"/>
      <c r="F39" s="244">
        <v>11933</v>
      </c>
      <c r="G39" s="244">
        <v>0</v>
      </c>
      <c r="H39" s="250">
        <f>SUM(F39:G39)</f>
        <v>11933</v>
      </c>
      <c r="I39" s="244"/>
      <c r="J39" s="244">
        <v>1718</v>
      </c>
      <c r="K39" s="244">
        <v>0</v>
      </c>
      <c r="L39" s="244">
        <f>SUM(J39:K39)</f>
        <v>1718</v>
      </c>
      <c r="M39" s="244"/>
      <c r="N39" s="244">
        <v>0</v>
      </c>
      <c r="O39" s="244">
        <v>0</v>
      </c>
      <c r="P39" s="244">
        <f>SUM(N39:O39)</f>
        <v>0</v>
      </c>
      <c r="Q39" s="244"/>
      <c r="R39" s="244">
        <v>0</v>
      </c>
      <c r="S39" s="244">
        <v>0</v>
      </c>
      <c r="T39" s="244">
        <f>SUM(R39:S39)</f>
        <v>0</v>
      </c>
      <c r="U39" s="244"/>
      <c r="V39" s="244">
        <v>0</v>
      </c>
      <c r="W39" s="244">
        <v>0</v>
      </c>
      <c r="X39" s="244">
        <f>SUM(V39:W39)</f>
        <v>0</v>
      </c>
      <c r="Y39" s="244"/>
      <c r="Z39" s="244">
        <v>0</v>
      </c>
      <c r="AA39" s="244">
        <v>0</v>
      </c>
      <c r="AB39" s="244">
        <f>SUM(Z39:AA39)</f>
        <v>0</v>
      </c>
      <c r="AC39" s="244"/>
      <c r="AD39" s="244">
        <f>SUM(B39,F39,J39,N39,R39,V39,Z39)</f>
        <v>40321</v>
      </c>
      <c r="AE39" s="244">
        <f>SUM(C39,G39,K39,O39,S39,W39,AA39)</f>
        <v>0</v>
      </c>
      <c r="AF39" s="244">
        <f>SUM(AD39:AE39)</f>
        <v>40321</v>
      </c>
    </row>
    <row r="40" spans="1:32">
      <c r="A40" s="202"/>
      <c r="B40" s="247"/>
      <c r="C40" s="247"/>
      <c r="D40" s="247"/>
      <c r="E40" s="247"/>
      <c r="F40" s="247"/>
      <c r="G40" s="247"/>
      <c r="H40" s="249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</row>
    <row r="41" spans="1:32">
      <c r="A41" s="202" t="s">
        <v>255</v>
      </c>
      <c r="B41" s="244">
        <v>0</v>
      </c>
      <c r="C41" s="244">
        <v>0</v>
      </c>
      <c r="D41" s="244">
        <f>SUM(B41:C41)</f>
        <v>0</v>
      </c>
      <c r="E41" s="244"/>
      <c r="F41" s="244">
        <v>45704</v>
      </c>
      <c r="G41" s="244">
        <v>0</v>
      </c>
      <c r="H41" s="250">
        <f>SUM(F41:G41)</f>
        <v>45704</v>
      </c>
      <c r="I41" s="244"/>
      <c r="J41" s="244">
        <v>5055</v>
      </c>
      <c r="K41" s="244">
        <v>0</v>
      </c>
      <c r="L41" s="244">
        <f>SUM(J41:K41)</f>
        <v>5055</v>
      </c>
      <c r="M41" s="244"/>
      <c r="N41" s="244">
        <v>13754</v>
      </c>
      <c r="O41" s="244">
        <v>0</v>
      </c>
      <c r="P41" s="244">
        <f>SUM(N41:O41)</f>
        <v>13754</v>
      </c>
      <c r="Q41" s="244"/>
      <c r="R41" s="244">
        <v>80740</v>
      </c>
      <c r="S41" s="244">
        <v>0</v>
      </c>
      <c r="T41" s="244">
        <f>SUM(R41:S41)</f>
        <v>80740</v>
      </c>
      <c r="U41" s="244"/>
      <c r="V41" s="244">
        <v>0</v>
      </c>
      <c r="W41" s="244">
        <v>0</v>
      </c>
      <c r="X41" s="244">
        <f>SUM(V41:W41)</f>
        <v>0</v>
      </c>
      <c r="Y41" s="244"/>
      <c r="Z41" s="244">
        <v>0</v>
      </c>
      <c r="AA41" s="244">
        <v>0</v>
      </c>
      <c r="AB41" s="244">
        <f>SUM(Z41:AA41)</f>
        <v>0</v>
      </c>
      <c r="AC41" s="244"/>
      <c r="AD41" s="244">
        <f>SUM(B41,F41,J41,N41,R41,V41,Z41)</f>
        <v>145253</v>
      </c>
      <c r="AE41" s="244">
        <f>SUM(C41,G41,K41,O41,S41,W41,AA41)</f>
        <v>0</v>
      </c>
      <c r="AF41" s="244">
        <f>SUM(AD41:AE41)</f>
        <v>145253</v>
      </c>
    </row>
    <row r="42" spans="1:32">
      <c r="A42" s="202"/>
      <c r="B42" s="247"/>
      <c r="C42" s="247"/>
      <c r="D42" s="247"/>
      <c r="E42" s="247"/>
      <c r="F42" s="247"/>
      <c r="G42" s="247"/>
      <c r="H42" s="249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</row>
    <row r="43" spans="1:32">
      <c r="A43" s="202" t="s">
        <v>256</v>
      </c>
      <c r="B43" s="244">
        <v>0</v>
      </c>
      <c r="C43" s="244">
        <v>0</v>
      </c>
      <c r="D43" s="244">
        <f>SUM(B43:C43)</f>
        <v>0</v>
      </c>
      <c r="E43" s="244"/>
      <c r="F43" s="244">
        <v>0</v>
      </c>
      <c r="G43" s="244">
        <f>22225+19616</f>
        <v>41841</v>
      </c>
      <c r="H43" s="250">
        <f>SUM(F43:G43)</f>
        <v>41841</v>
      </c>
      <c r="I43" s="244"/>
      <c r="J43" s="244">
        <v>0</v>
      </c>
      <c r="K43" s="244">
        <v>49634</v>
      </c>
      <c r="L43" s="244">
        <f>SUM(J43:K43)</f>
        <v>49634</v>
      </c>
      <c r="M43" s="244"/>
      <c r="N43" s="244">
        <v>0</v>
      </c>
      <c r="O43" s="244">
        <v>30</v>
      </c>
      <c r="P43" s="244">
        <f>SUM(N43:O43)</f>
        <v>30</v>
      </c>
      <c r="Q43" s="244"/>
      <c r="R43" s="244">
        <v>0</v>
      </c>
      <c r="S43" s="244">
        <v>0</v>
      </c>
      <c r="T43" s="244">
        <f>SUM(R43:S43)</f>
        <v>0</v>
      </c>
      <c r="U43" s="244"/>
      <c r="V43" s="244">
        <v>0</v>
      </c>
      <c r="W43" s="244">
        <v>0</v>
      </c>
      <c r="X43" s="244">
        <f>SUM(V43:W43)</f>
        <v>0</v>
      </c>
      <c r="Y43" s="244"/>
      <c r="Z43" s="244">
        <v>0</v>
      </c>
      <c r="AA43" s="244">
        <v>0</v>
      </c>
      <c r="AB43" s="244">
        <f>SUM(Z43:AA43)</f>
        <v>0</v>
      </c>
      <c r="AC43" s="244"/>
      <c r="AD43" s="244">
        <f>SUM(B43,F43,J43,N43,R43,V43,Z43)</f>
        <v>0</v>
      </c>
      <c r="AE43" s="244">
        <f>SUM(C43,G43,K43,O43,S43,W43,AA43)</f>
        <v>91505</v>
      </c>
      <c r="AF43" s="244">
        <f>SUM(AD43:AE43)</f>
        <v>91505</v>
      </c>
    </row>
    <row r="44" spans="1:32">
      <c r="A44" s="202"/>
      <c r="B44" s="247"/>
      <c r="C44" s="247"/>
      <c r="D44" s="247"/>
      <c r="E44" s="247"/>
      <c r="F44" s="247"/>
      <c r="G44" s="247"/>
      <c r="H44" s="249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</row>
    <row r="45" spans="1:32">
      <c r="A45" s="202" t="s">
        <v>257</v>
      </c>
      <c r="B45" s="244">
        <v>0</v>
      </c>
      <c r="C45" s="244">
        <v>0</v>
      </c>
      <c r="D45" s="244">
        <f>SUM(B45:C45)</f>
        <v>0</v>
      </c>
      <c r="E45" s="244"/>
      <c r="F45" s="244">
        <v>0</v>
      </c>
      <c r="G45" s="244">
        <v>0</v>
      </c>
      <c r="H45" s="250">
        <f>SUM(F45:G45)</f>
        <v>0</v>
      </c>
      <c r="I45" s="244"/>
      <c r="J45" s="244">
        <v>27646</v>
      </c>
      <c r="K45" s="244">
        <v>0</v>
      </c>
      <c r="L45" s="244">
        <f>SUM(J45:K45)</f>
        <v>27646</v>
      </c>
      <c r="M45" s="244"/>
      <c r="N45" s="244">
        <v>69115</v>
      </c>
      <c r="O45" s="244">
        <v>0</v>
      </c>
      <c r="P45" s="244">
        <f>SUM(N45:O45)</f>
        <v>69115</v>
      </c>
      <c r="Q45" s="244"/>
      <c r="R45" s="244">
        <f>3180-500</f>
        <v>2680</v>
      </c>
      <c r="S45" s="244">
        <v>0</v>
      </c>
      <c r="T45" s="244">
        <f>SUM(R45:S45)</f>
        <v>2680</v>
      </c>
      <c r="U45" s="244"/>
      <c r="V45" s="244">
        <v>0</v>
      </c>
      <c r="W45" s="244">
        <v>0</v>
      </c>
      <c r="X45" s="244">
        <f>SUM(V45:W45)</f>
        <v>0</v>
      </c>
      <c r="Y45" s="244"/>
      <c r="Z45" s="244">
        <v>0</v>
      </c>
      <c r="AA45" s="244">
        <v>0</v>
      </c>
      <c r="AB45" s="244">
        <f>SUM(Z45:AA45)</f>
        <v>0</v>
      </c>
      <c r="AC45" s="244"/>
      <c r="AD45" s="244">
        <f>SUM(B45,F45,J45,N45,R45,V45,Z45)</f>
        <v>99441</v>
      </c>
      <c r="AE45" s="244">
        <f>SUM(C45,G45,K45,O45,S45,W45,AA45)</f>
        <v>0</v>
      </c>
      <c r="AF45" s="244">
        <f>SUM(AD45:AE45)</f>
        <v>99441</v>
      </c>
    </row>
    <row r="46" spans="1:32">
      <c r="A46" s="215"/>
      <c r="B46" s="251"/>
      <c r="C46" s="251"/>
      <c r="D46" s="251"/>
      <c r="E46" s="251"/>
      <c r="F46" s="251"/>
      <c r="G46" s="251"/>
      <c r="H46" s="252"/>
      <c r="I46" s="251"/>
      <c r="J46" s="251"/>
      <c r="K46" s="251"/>
      <c r="L46" s="251"/>
      <c r="M46" s="251"/>
      <c r="N46" s="247"/>
      <c r="O46" s="247"/>
      <c r="P46" s="247"/>
      <c r="Q46" s="251"/>
      <c r="R46" s="247"/>
      <c r="S46" s="247"/>
      <c r="T46" s="247"/>
      <c r="U46" s="251"/>
      <c r="V46" s="247"/>
      <c r="W46" s="247"/>
      <c r="X46" s="247"/>
      <c r="Y46" s="251"/>
      <c r="Z46" s="247"/>
      <c r="AA46" s="247"/>
      <c r="AB46" s="247"/>
      <c r="AC46" s="251"/>
      <c r="AD46" s="247"/>
      <c r="AE46" s="247"/>
      <c r="AF46" s="247"/>
    </row>
    <row r="47" spans="1:32">
      <c r="A47" s="202" t="s">
        <v>258</v>
      </c>
      <c r="B47" s="244">
        <v>0</v>
      </c>
      <c r="C47" s="244">
        <v>0</v>
      </c>
      <c r="D47" s="244">
        <f>SUM(B47:C47)</f>
        <v>0</v>
      </c>
      <c r="E47" s="244"/>
      <c r="F47" s="244">
        <v>0</v>
      </c>
      <c r="G47" s="244">
        <v>0</v>
      </c>
      <c r="H47" s="250">
        <f>SUM(F47:G47)</f>
        <v>0</v>
      </c>
      <c r="I47" s="244"/>
      <c r="J47" s="244">
        <v>0</v>
      </c>
      <c r="K47" s="244">
        <v>20738</v>
      </c>
      <c r="L47" s="244">
        <f>SUM(J47:K47)</f>
        <v>20738</v>
      </c>
      <c r="M47" s="244"/>
      <c r="N47" s="244">
        <v>0</v>
      </c>
      <c r="O47" s="244">
        <v>29203</v>
      </c>
      <c r="P47" s="244">
        <f>SUM(N47:O47)</f>
        <v>29203</v>
      </c>
      <c r="Q47" s="244"/>
      <c r="R47" s="244">
        <v>0</v>
      </c>
      <c r="S47" s="244">
        <v>0</v>
      </c>
      <c r="T47" s="244">
        <f>SUM(R47:S47)</f>
        <v>0</v>
      </c>
      <c r="U47" s="244"/>
      <c r="V47" s="244">
        <v>0</v>
      </c>
      <c r="W47" s="244">
        <v>0</v>
      </c>
      <c r="X47" s="244">
        <f>SUM(V47:W47)</f>
        <v>0</v>
      </c>
      <c r="Y47" s="244"/>
      <c r="Z47" s="244">
        <v>0</v>
      </c>
      <c r="AA47" s="244">
        <v>0</v>
      </c>
      <c r="AB47" s="244">
        <f>SUM(Z47:AA47)</f>
        <v>0</v>
      </c>
      <c r="AC47" s="244"/>
      <c r="AD47" s="244">
        <f>SUM(B47,F47,J47,N47,R47,V47,Z47)</f>
        <v>0</v>
      </c>
      <c r="AE47" s="244">
        <f>SUM(C47,G47,K47,O47,S47,W47,AA47)</f>
        <v>49941</v>
      </c>
      <c r="AF47" s="244">
        <f>SUM(AD47:AE47)</f>
        <v>49941</v>
      </c>
    </row>
    <row r="48" spans="1:32">
      <c r="A48" s="202"/>
      <c r="B48" s="251"/>
      <c r="C48" s="251"/>
      <c r="D48" s="251"/>
      <c r="E48" s="251"/>
      <c r="F48" s="251"/>
      <c r="G48" s="251"/>
      <c r="H48" s="252"/>
      <c r="I48" s="251"/>
      <c r="J48" s="251"/>
      <c r="K48" s="251"/>
      <c r="L48" s="251"/>
      <c r="M48" s="251"/>
      <c r="N48" s="247"/>
      <c r="O48" s="247"/>
      <c r="P48" s="247"/>
      <c r="Q48" s="251"/>
      <c r="R48" s="247"/>
      <c r="S48" s="247"/>
      <c r="T48" s="247"/>
      <c r="U48" s="251"/>
      <c r="V48" s="247"/>
      <c r="W48" s="247"/>
      <c r="X48" s="247"/>
      <c r="Y48" s="251"/>
      <c r="Z48" s="247"/>
      <c r="AA48" s="247"/>
      <c r="AB48" s="247"/>
      <c r="AC48" s="251"/>
      <c r="AD48" s="247"/>
      <c r="AE48" s="247"/>
      <c r="AF48" s="247"/>
    </row>
    <row r="49" spans="1:32" ht="15">
      <c r="A49" s="202" t="s">
        <v>259</v>
      </c>
      <c r="B49" s="246">
        <v>0</v>
      </c>
      <c r="C49" s="246">
        <v>0</v>
      </c>
      <c r="D49" s="246">
        <f>SUM(B49:C49)</f>
        <v>0</v>
      </c>
      <c r="E49" s="246"/>
      <c r="F49" s="246">
        <v>0</v>
      </c>
      <c r="G49" s="246">
        <v>0</v>
      </c>
      <c r="H49" s="253">
        <f>SUM(F49:G49)</f>
        <v>0</v>
      </c>
      <c r="I49" s="246"/>
      <c r="J49" s="246">
        <v>0</v>
      </c>
      <c r="K49" s="246">
        <v>21855</v>
      </c>
      <c r="L49" s="246">
        <f>SUM(J49:K49)</f>
        <v>21855</v>
      </c>
      <c r="M49" s="246"/>
      <c r="N49" s="246">
        <v>0</v>
      </c>
      <c r="O49" s="246">
        <v>30402</v>
      </c>
      <c r="P49" s="246">
        <f>SUM(N49:O49)</f>
        <v>30402</v>
      </c>
      <c r="Q49" s="246"/>
      <c r="R49" s="246">
        <v>0</v>
      </c>
      <c r="S49" s="246">
        <v>0</v>
      </c>
      <c r="T49" s="246">
        <f>SUM(R49:S49)</f>
        <v>0</v>
      </c>
      <c r="U49" s="246"/>
      <c r="V49" s="246">
        <v>0</v>
      </c>
      <c r="W49" s="246">
        <v>0</v>
      </c>
      <c r="X49" s="246">
        <f>SUM(V49:W49)</f>
        <v>0</v>
      </c>
      <c r="Y49" s="246"/>
      <c r="Z49" s="246">
        <v>0</v>
      </c>
      <c r="AA49" s="246">
        <v>0</v>
      </c>
      <c r="AB49" s="246">
        <f>SUM(Z49:AA49)</f>
        <v>0</v>
      </c>
      <c r="AC49" s="246"/>
      <c r="AD49" s="246">
        <f>SUM(B49,F49,J49,N49,R49,V49,Z49)</f>
        <v>0</v>
      </c>
      <c r="AE49" s="246">
        <f>SUM(C49,G49,K49,O49,S49,W49,AA49)</f>
        <v>52257</v>
      </c>
      <c r="AF49" s="246">
        <f>SUM(AD49:AE49)</f>
        <v>52257</v>
      </c>
    </row>
    <row r="50" spans="1:32">
      <c r="A50" s="247"/>
      <c r="B50" s="251"/>
      <c r="C50" s="251"/>
      <c r="D50" s="251"/>
      <c r="E50" s="251"/>
      <c r="F50" s="251"/>
      <c r="G50" s="251"/>
      <c r="H50" s="252"/>
      <c r="I50" s="251"/>
      <c r="J50" s="251"/>
      <c r="K50" s="251"/>
      <c r="L50" s="251"/>
      <c r="M50" s="251"/>
      <c r="N50" s="247"/>
      <c r="O50" s="247"/>
      <c r="P50" s="247"/>
      <c r="Q50" s="251"/>
      <c r="R50" s="247"/>
      <c r="S50" s="247"/>
      <c r="T50" s="247"/>
      <c r="U50" s="251"/>
      <c r="V50" s="247"/>
      <c r="W50" s="247"/>
      <c r="X50" s="247"/>
      <c r="Y50" s="251"/>
      <c r="Z50" s="247"/>
      <c r="AA50" s="247"/>
      <c r="AB50" s="247"/>
      <c r="AC50" s="251"/>
      <c r="AD50" s="247"/>
      <c r="AE50" s="247"/>
      <c r="AF50" s="247"/>
    </row>
    <row r="51" spans="1:32" ht="15">
      <c r="A51" s="202" t="s">
        <v>262</v>
      </c>
      <c r="B51" s="254">
        <f>SUM(B32:B49)</f>
        <v>26670</v>
      </c>
      <c r="C51" s="254">
        <f t="shared" ref="C51:AB51" si="10">SUM(C32:C49)</f>
        <v>0</v>
      </c>
      <c r="D51" s="254">
        <f t="shared" si="10"/>
        <v>26670</v>
      </c>
      <c r="E51" s="254"/>
      <c r="F51" s="254">
        <f t="shared" si="10"/>
        <v>63237</v>
      </c>
      <c r="G51" s="254">
        <f t="shared" si="10"/>
        <v>41841</v>
      </c>
      <c r="H51" s="255">
        <f t="shared" si="10"/>
        <v>105078</v>
      </c>
      <c r="I51" s="254"/>
      <c r="J51" s="254">
        <f t="shared" si="10"/>
        <v>34419</v>
      </c>
      <c r="K51" s="254">
        <f t="shared" si="10"/>
        <v>92227</v>
      </c>
      <c r="L51" s="254">
        <f t="shared" si="10"/>
        <v>126646</v>
      </c>
      <c r="M51" s="254"/>
      <c r="N51" s="254">
        <f t="shared" si="10"/>
        <v>82869</v>
      </c>
      <c r="O51" s="254">
        <f t="shared" si="10"/>
        <v>59635</v>
      </c>
      <c r="P51" s="254">
        <f t="shared" si="10"/>
        <v>142504</v>
      </c>
      <c r="Q51" s="254"/>
      <c r="R51" s="254">
        <f t="shared" si="10"/>
        <v>83420</v>
      </c>
      <c r="S51" s="254">
        <f t="shared" si="10"/>
        <v>0</v>
      </c>
      <c r="T51" s="254">
        <f t="shared" si="10"/>
        <v>83420</v>
      </c>
      <c r="U51" s="254"/>
      <c r="V51" s="254">
        <f t="shared" si="10"/>
        <v>0</v>
      </c>
      <c r="W51" s="254">
        <f t="shared" si="10"/>
        <v>0</v>
      </c>
      <c r="X51" s="254">
        <f t="shared" si="10"/>
        <v>0</v>
      </c>
      <c r="Y51" s="254"/>
      <c r="Z51" s="254">
        <f t="shared" si="10"/>
        <v>0</v>
      </c>
      <c r="AA51" s="254">
        <f t="shared" si="10"/>
        <v>0</v>
      </c>
      <c r="AB51" s="254">
        <f t="shared" si="10"/>
        <v>0</v>
      </c>
      <c r="AC51" s="254"/>
      <c r="AD51" s="254">
        <f>SUM(AD32:AD49)</f>
        <v>290615</v>
      </c>
      <c r="AE51" s="254">
        <f>SUM(AE32:AE49)</f>
        <v>193703</v>
      </c>
      <c r="AF51" s="254">
        <f>SUM(AF32:AF49)</f>
        <v>484318</v>
      </c>
    </row>
    <row r="52" spans="1:32">
      <c r="A52" s="202"/>
      <c r="B52" s="202"/>
      <c r="C52" s="202"/>
      <c r="D52" s="202"/>
      <c r="E52" s="202"/>
      <c r="F52" s="202"/>
      <c r="G52" s="256"/>
      <c r="H52" s="256"/>
      <c r="I52" s="202"/>
      <c r="J52" s="256"/>
      <c r="K52" s="256"/>
      <c r="L52" s="256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</row>
    <row r="53" spans="1:32" ht="15">
      <c r="A53" s="202"/>
      <c r="B53" s="202"/>
      <c r="C53" s="202"/>
      <c r="D53" s="202"/>
      <c r="E53" s="202"/>
      <c r="F53" s="202"/>
      <c r="G53" s="247"/>
      <c r="H53" s="247"/>
      <c r="I53" s="202"/>
      <c r="J53" s="247"/>
      <c r="K53" s="247"/>
      <c r="L53" s="247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44"/>
      <c r="AE53" s="244"/>
      <c r="AF53" s="246"/>
    </row>
    <row r="54" spans="1:32">
      <c r="A54" s="202" t="s">
        <v>263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44"/>
      <c r="AE54" s="244"/>
      <c r="AF54" s="247"/>
    </row>
    <row r="55" spans="1:32" ht="15">
      <c r="B55" s="211"/>
      <c r="AD55" s="257"/>
      <c r="AE55" s="257"/>
      <c r="AF55" s="257"/>
    </row>
    <row r="56" spans="1:32">
      <c r="A56" s="258" t="s">
        <v>264</v>
      </c>
      <c r="AD56" s="211"/>
      <c r="AE56" s="211"/>
      <c r="AF56" s="211"/>
    </row>
    <row r="57" spans="1:32" ht="15">
      <c r="A57" s="202" t="s">
        <v>265</v>
      </c>
      <c r="B57" s="194">
        <v>8595</v>
      </c>
      <c r="AD57" s="211"/>
      <c r="AE57" s="247"/>
      <c r="AF57" s="259"/>
    </row>
    <row r="58" spans="1:32" ht="15">
      <c r="A58" s="202" t="s">
        <v>266</v>
      </c>
      <c r="B58" s="198">
        <v>630</v>
      </c>
      <c r="AD58" s="211"/>
      <c r="AE58" s="247"/>
      <c r="AF58" s="259"/>
    </row>
    <row r="59" spans="1:32">
      <c r="A59" s="202" t="s">
        <v>267</v>
      </c>
      <c r="B59" s="198">
        <v>1293</v>
      </c>
      <c r="AD59" s="211"/>
      <c r="AE59" s="247"/>
      <c r="AF59" s="260"/>
    </row>
    <row r="60" spans="1:32" ht="15">
      <c r="A60" s="202" t="s">
        <v>268</v>
      </c>
      <c r="B60" s="261">
        <v>500</v>
      </c>
    </row>
    <row r="61" spans="1:32">
      <c r="B61" s="194">
        <f>SUM(B57:B60)</f>
        <v>11018</v>
      </c>
    </row>
    <row r="62" spans="1:32" ht="15">
      <c r="A62" s="202" t="s">
        <v>269</v>
      </c>
      <c r="B62" s="262">
        <v>25000</v>
      </c>
    </row>
    <row r="63" spans="1:32" ht="15">
      <c r="A63" s="202" t="s">
        <v>270</v>
      </c>
      <c r="B63" s="263">
        <f>SUM(B61:B62)</f>
        <v>36018</v>
      </c>
    </row>
  </sheetData>
  <mergeCells count="8">
    <mergeCell ref="Z9:AB9"/>
    <mergeCell ref="AD9:AF9"/>
    <mergeCell ref="B9:D9"/>
    <mergeCell ref="F9:H9"/>
    <mergeCell ref="J9:L9"/>
    <mergeCell ref="N9:P9"/>
    <mergeCell ref="R9:T9"/>
    <mergeCell ref="V9:X9"/>
  </mergeCells>
  <printOptions horizontalCentered="1"/>
  <pageMargins left="0.7" right="0.7" top="0.75" bottom="0.75" header="0.3" footer="0.3"/>
  <pageSetup scale="57" firstPageNumber="72" fitToWidth="2" orientation="portrait" useFirstPageNumber="1" r:id="rId1"/>
  <headerFooter>
    <oddFooter>&amp;C&amp;P</oddFooter>
  </headerFooter>
  <colBreaks count="1" manualBreakCount="1">
    <brk id="17" max="1048575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0"/>
  <sheetViews>
    <sheetView zoomScale="125" zoomScaleNormal="125" workbookViewId="0">
      <selection sqref="A1:H1"/>
    </sheetView>
  </sheetViews>
  <sheetFormatPr defaultColWidth="8.85546875" defaultRowHeight="12.75"/>
  <cols>
    <col min="1" max="1" width="40.42578125" style="68" customWidth="1"/>
    <col min="2" max="2" width="11.85546875" style="68" customWidth="1"/>
    <col min="3" max="3" width="1.7109375" style="68" customWidth="1"/>
    <col min="4" max="4" width="9.85546875" style="68" bestFit="1" customWidth="1"/>
    <col min="5" max="5" width="1.7109375" style="68" customWidth="1"/>
    <col min="6" max="6" width="9.5703125" style="68" bestFit="1" customWidth="1"/>
    <col min="7" max="7" width="1.7109375" style="68" customWidth="1"/>
    <col min="8" max="8" width="11.28515625" style="68" bestFit="1" customWidth="1"/>
    <col min="9" max="256" width="8.85546875" style="68"/>
    <col min="257" max="257" width="40.42578125" style="68" customWidth="1"/>
    <col min="258" max="258" width="11.85546875" style="68" customWidth="1"/>
    <col min="259" max="259" width="1.7109375" style="68" customWidth="1"/>
    <col min="260" max="260" width="9.85546875" style="68" bestFit="1" customWidth="1"/>
    <col min="261" max="261" width="1.7109375" style="68" customWidth="1"/>
    <col min="262" max="262" width="9.5703125" style="68" bestFit="1" customWidth="1"/>
    <col min="263" max="263" width="1.7109375" style="68" customWidth="1"/>
    <col min="264" max="264" width="11.28515625" style="68" bestFit="1" customWidth="1"/>
    <col min="265" max="512" width="8.85546875" style="68"/>
    <col min="513" max="513" width="40.42578125" style="68" customWidth="1"/>
    <col min="514" max="514" width="11.85546875" style="68" customWidth="1"/>
    <col min="515" max="515" width="1.7109375" style="68" customWidth="1"/>
    <col min="516" max="516" width="9.85546875" style="68" bestFit="1" customWidth="1"/>
    <col min="517" max="517" width="1.7109375" style="68" customWidth="1"/>
    <col min="518" max="518" width="9.5703125" style="68" bestFit="1" customWidth="1"/>
    <col min="519" max="519" width="1.7109375" style="68" customWidth="1"/>
    <col min="520" max="520" width="11.28515625" style="68" bestFit="1" customWidth="1"/>
    <col min="521" max="768" width="8.85546875" style="68"/>
    <col min="769" max="769" width="40.42578125" style="68" customWidth="1"/>
    <col min="770" max="770" width="11.85546875" style="68" customWidth="1"/>
    <col min="771" max="771" width="1.7109375" style="68" customWidth="1"/>
    <col min="772" max="772" width="9.85546875" style="68" bestFit="1" customWidth="1"/>
    <col min="773" max="773" width="1.7109375" style="68" customWidth="1"/>
    <col min="774" max="774" width="9.5703125" style="68" bestFit="1" customWidth="1"/>
    <col min="775" max="775" width="1.7109375" style="68" customWidth="1"/>
    <col min="776" max="776" width="11.28515625" style="68" bestFit="1" customWidth="1"/>
    <col min="777" max="1024" width="8.85546875" style="68"/>
    <col min="1025" max="1025" width="40.42578125" style="68" customWidth="1"/>
    <col min="1026" max="1026" width="11.85546875" style="68" customWidth="1"/>
    <col min="1027" max="1027" width="1.7109375" style="68" customWidth="1"/>
    <col min="1028" max="1028" width="9.85546875" style="68" bestFit="1" customWidth="1"/>
    <col min="1029" max="1029" width="1.7109375" style="68" customWidth="1"/>
    <col min="1030" max="1030" width="9.5703125" style="68" bestFit="1" customWidth="1"/>
    <col min="1031" max="1031" width="1.7109375" style="68" customWidth="1"/>
    <col min="1032" max="1032" width="11.28515625" style="68" bestFit="1" customWidth="1"/>
    <col min="1033" max="1280" width="8.85546875" style="68"/>
    <col min="1281" max="1281" width="40.42578125" style="68" customWidth="1"/>
    <col min="1282" max="1282" width="11.85546875" style="68" customWidth="1"/>
    <col min="1283" max="1283" width="1.7109375" style="68" customWidth="1"/>
    <col min="1284" max="1284" width="9.85546875" style="68" bestFit="1" customWidth="1"/>
    <col min="1285" max="1285" width="1.7109375" style="68" customWidth="1"/>
    <col min="1286" max="1286" width="9.5703125" style="68" bestFit="1" customWidth="1"/>
    <col min="1287" max="1287" width="1.7109375" style="68" customWidth="1"/>
    <col min="1288" max="1288" width="11.28515625" style="68" bestFit="1" customWidth="1"/>
    <col min="1289" max="1536" width="8.85546875" style="68"/>
    <col min="1537" max="1537" width="40.42578125" style="68" customWidth="1"/>
    <col min="1538" max="1538" width="11.85546875" style="68" customWidth="1"/>
    <col min="1539" max="1539" width="1.7109375" style="68" customWidth="1"/>
    <col min="1540" max="1540" width="9.85546875" style="68" bestFit="1" customWidth="1"/>
    <col min="1541" max="1541" width="1.7109375" style="68" customWidth="1"/>
    <col min="1542" max="1542" width="9.5703125" style="68" bestFit="1" customWidth="1"/>
    <col min="1543" max="1543" width="1.7109375" style="68" customWidth="1"/>
    <col min="1544" max="1544" width="11.28515625" style="68" bestFit="1" customWidth="1"/>
    <col min="1545" max="1792" width="8.85546875" style="68"/>
    <col min="1793" max="1793" width="40.42578125" style="68" customWidth="1"/>
    <col min="1794" max="1794" width="11.85546875" style="68" customWidth="1"/>
    <col min="1795" max="1795" width="1.7109375" style="68" customWidth="1"/>
    <col min="1796" max="1796" width="9.85546875" style="68" bestFit="1" customWidth="1"/>
    <col min="1797" max="1797" width="1.7109375" style="68" customWidth="1"/>
    <col min="1798" max="1798" width="9.5703125" style="68" bestFit="1" customWidth="1"/>
    <col min="1799" max="1799" width="1.7109375" style="68" customWidth="1"/>
    <col min="1800" max="1800" width="11.28515625" style="68" bestFit="1" customWidth="1"/>
    <col min="1801" max="2048" width="8.85546875" style="68"/>
    <col min="2049" max="2049" width="40.42578125" style="68" customWidth="1"/>
    <col min="2050" max="2050" width="11.85546875" style="68" customWidth="1"/>
    <col min="2051" max="2051" width="1.7109375" style="68" customWidth="1"/>
    <col min="2052" max="2052" width="9.85546875" style="68" bestFit="1" customWidth="1"/>
    <col min="2053" max="2053" width="1.7109375" style="68" customWidth="1"/>
    <col min="2054" max="2054" width="9.5703125" style="68" bestFit="1" customWidth="1"/>
    <col min="2055" max="2055" width="1.7109375" style="68" customWidth="1"/>
    <col min="2056" max="2056" width="11.28515625" style="68" bestFit="1" customWidth="1"/>
    <col min="2057" max="2304" width="8.85546875" style="68"/>
    <col min="2305" max="2305" width="40.42578125" style="68" customWidth="1"/>
    <col min="2306" max="2306" width="11.85546875" style="68" customWidth="1"/>
    <col min="2307" max="2307" width="1.7109375" style="68" customWidth="1"/>
    <col min="2308" max="2308" width="9.85546875" style="68" bestFit="1" customWidth="1"/>
    <col min="2309" max="2309" width="1.7109375" style="68" customWidth="1"/>
    <col min="2310" max="2310" width="9.5703125" style="68" bestFit="1" customWidth="1"/>
    <col min="2311" max="2311" width="1.7109375" style="68" customWidth="1"/>
    <col min="2312" max="2312" width="11.28515625" style="68" bestFit="1" customWidth="1"/>
    <col min="2313" max="2560" width="8.85546875" style="68"/>
    <col min="2561" max="2561" width="40.42578125" style="68" customWidth="1"/>
    <col min="2562" max="2562" width="11.85546875" style="68" customWidth="1"/>
    <col min="2563" max="2563" width="1.7109375" style="68" customWidth="1"/>
    <col min="2564" max="2564" width="9.85546875" style="68" bestFit="1" customWidth="1"/>
    <col min="2565" max="2565" width="1.7109375" style="68" customWidth="1"/>
    <col min="2566" max="2566" width="9.5703125" style="68" bestFit="1" customWidth="1"/>
    <col min="2567" max="2567" width="1.7109375" style="68" customWidth="1"/>
    <col min="2568" max="2568" width="11.28515625" style="68" bestFit="1" customWidth="1"/>
    <col min="2569" max="2816" width="8.85546875" style="68"/>
    <col min="2817" max="2817" width="40.42578125" style="68" customWidth="1"/>
    <col min="2818" max="2818" width="11.85546875" style="68" customWidth="1"/>
    <col min="2819" max="2819" width="1.7109375" style="68" customWidth="1"/>
    <col min="2820" max="2820" width="9.85546875" style="68" bestFit="1" customWidth="1"/>
    <col min="2821" max="2821" width="1.7109375" style="68" customWidth="1"/>
    <col min="2822" max="2822" width="9.5703125" style="68" bestFit="1" customWidth="1"/>
    <col min="2823" max="2823" width="1.7109375" style="68" customWidth="1"/>
    <col min="2824" max="2824" width="11.28515625" style="68" bestFit="1" customWidth="1"/>
    <col min="2825" max="3072" width="8.85546875" style="68"/>
    <col min="3073" max="3073" width="40.42578125" style="68" customWidth="1"/>
    <col min="3074" max="3074" width="11.85546875" style="68" customWidth="1"/>
    <col min="3075" max="3075" width="1.7109375" style="68" customWidth="1"/>
    <col min="3076" max="3076" width="9.85546875" style="68" bestFit="1" customWidth="1"/>
    <col min="3077" max="3077" width="1.7109375" style="68" customWidth="1"/>
    <col min="3078" max="3078" width="9.5703125" style="68" bestFit="1" customWidth="1"/>
    <col min="3079" max="3079" width="1.7109375" style="68" customWidth="1"/>
    <col min="3080" max="3080" width="11.28515625" style="68" bestFit="1" customWidth="1"/>
    <col min="3081" max="3328" width="8.85546875" style="68"/>
    <col min="3329" max="3329" width="40.42578125" style="68" customWidth="1"/>
    <col min="3330" max="3330" width="11.85546875" style="68" customWidth="1"/>
    <col min="3331" max="3331" width="1.7109375" style="68" customWidth="1"/>
    <col min="3332" max="3332" width="9.85546875" style="68" bestFit="1" customWidth="1"/>
    <col min="3333" max="3333" width="1.7109375" style="68" customWidth="1"/>
    <col min="3334" max="3334" width="9.5703125" style="68" bestFit="1" customWidth="1"/>
    <col min="3335" max="3335" width="1.7109375" style="68" customWidth="1"/>
    <col min="3336" max="3336" width="11.28515625" style="68" bestFit="1" customWidth="1"/>
    <col min="3337" max="3584" width="8.85546875" style="68"/>
    <col min="3585" max="3585" width="40.42578125" style="68" customWidth="1"/>
    <col min="3586" max="3586" width="11.85546875" style="68" customWidth="1"/>
    <col min="3587" max="3587" width="1.7109375" style="68" customWidth="1"/>
    <col min="3588" max="3588" width="9.85546875" style="68" bestFit="1" customWidth="1"/>
    <col min="3589" max="3589" width="1.7109375" style="68" customWidth="1"/>
    <col min="3590" max="3590" width="9.5703125" style="68" bestFit="1" customWidth="1"/>
    <col min="3591" max="3591" width="1.7109375" style="68" customWidth="1"/>
    <col min="3592" max="3592" width="11.28515625" style="68" bestFit="1" customWidth="1"/>
    <col min="3593" max="3840" width="8.85546875" style="68"/>
    <col min="3841" max="3841" width="40.42578125" style="68" customWidth="1"/>
    <col min="3842" max="3842" width="11.85546875" style="68" customWidth="1"/>
    <col min="3843" max="3843" width="1.7109375" style="68" customWidth="1"/>
    <col min="3844" max="3844" width="9.85546875" style="68" bestFit="1" customWidth="1"/>
    <col min="3845" max="3845" width="1.7109375" style="68" customWidth="1"/>
    <col min="3846" max="3846" width="9.5703125" style="68" bestFit="1" customWidth="1"/>
    <col min="3847" max="3847" width="1.7109375" style="68" customWidth="1"/>
    <col min="3848" max="3848" width="11.28515625" style="68" bestFit="1" customWidth="1"/>
    <col min="3849" max="4096" width="8.85546875" style="68"/>
    <col min="4097" max="4097" width="40.42578125" style="68" customWidth="1"/>
    <col min="4098" max="4098" width="11.85546875" style="68" customWidth="1"/>
    <col min="4099" max="4099" width="1.7109375" style="68" customWidth="1"/>
    <col min="4100" max="4100" width="9.85546875" style="68" bestFit="1" customWidth="1"/>
    <col min="4101" max="4101" width="1.7109375" style="68" customWidth="1"/>
    <col min="4102" max="4102" width="9.5703125" style="68" bestFit="1" customWidth="1"/>
    <col min="4103" max="4103" width="1.7109375" style="68" customWidth="1"/>
    <col min="4104" max="4104" width="11.28515625" style="68" bestFit="1" customWidth="1"/>
    <col min="4105" max="4352" width="8.85546875" style="68"/>
    <col min="4353" max="4353" width="40.42578125" style="68" customWidth="1"/>
    <col min="4354" max="4354" width="11.85546875" style="68" customWidth="1"/>
    <col min="4355" max="4355" width="1.7109375" style="68" customWidth="1"/>
    <col min="4356" max="4356" width="9.85546875" style="68" bestFit="1" customWidth="1"/>
    <col min="4357" max="4357" width="1.7109375" style="68" customWidth="1"/>
    <col min="4358" max="4358" width="9.5703125" style="68" bestFit="1" customWidth="1"/>
    <col min="4359" max="4359" width="1.7109375" style="68" customWidth="1"/>
    <col min="4360" max="4360" width="11.28515625" style="68" bestFit="1" customWidth="1"/>
    <col min="4361" max="4608" width="8.85546875" style="68"/>
    <col min="4609" max="4609" width="40.42578125" style="68" customWidth="1"/>
    <col min="4610" max="4610" width="11.85546875" style="68" customWidth="1"/>
    <col min="4611" max="4611" width="1.7109375" style="68" customWidth="1"/>
    <col min="4612" max="4612" width="9.85546875" style="68" bestFit="1" customWidth="1"/>
    <col min="4613" max="4613" width="1.7109375" style="68" customWidth="1"/>
    <col min="4614" max="4614" width="9.5703125" style="68" bestFit="1" customWidth="1"/>
    <col min="4615" max="4615" width="1.7109375" style="68" customWidth="1"/>
    <col min="4616" max="4616" width="11.28515625" style="68" bestFit="1" customWidth="1"/>
    <col min="4617" max="4864" width="8.85546875" style="68"/>
    <col min="4865" max="4865" width="40.42578125" style="68" customWidth="1"/>
    <col min="4866" max="4866" width="11.85546875" style="68" customWidth="1"/>
    <col min="4867" max="4867" width="1.7109375" style="68" customWidth="1"/>
    <col min="4868" max="4868" width="9.85546875" style="68" bestFit="1" customWidth="1"/>
    <col min="4869" max="4869" width="1.7109375" style="68" customWidth="1"/>
    <col min="4870" max="4870" width="9.5703125" style="68" bestFit="1" customWidth="1"/>
    <col min="4871" max="4871" width="1.7109375" style="68" customWidth="1"/>
    <col min="4872" max="4872" width="11.28515625" style="68" bestFit="1" customWidth="1"/>
    <col min="4873" max="5120" width="8.85546875" style="68"/>
    <col min="5121" max="5121" width="40.42578125" style="68" customWidth="1"/>
    <col min="5122" max="5122" width="11.85546875" style="68" customWidth="1"/>
    <col min="5123" max="5123" width="1.7109375" style="68" customWidth="1"/>
    <col min="5124" max="5124" width="9.85546875" style="68" bestFit="1" customWidth="1"/>
    <col min="5125" max="5125" width="1.7109375" style="68" customWidth="1"/>
    <col min="5126" max="5126" width="9.5703125" style="68" bestFit="1" customWidth="1"/>
    <col min="5127" max="5127" width="1.7109375" style="68" customWidth="1"/>
    <col min="5128" max="5128" width="11.28515625" style="68" bestFit="1" customWidth="1"/>
    <col min="5129" max="5376" width="8.85546875" style="68"/>
    <col min="5377" max="5377" width="40.42578125" style="68" customWidth="1"/>
    <col min="5378" max="5378" width="11.85546875" style="68" customWidth="1"/>
    <col min="5379" max="5379" width="1.7109375" style="68" customWidth="1"/>
    <col min="5380" max="5380" width="9.85546875" style="68" bestFit="1" customWidth="1"/>
    <col min="5381" max="5381" width="1.7109375" style="68" customWidth="1"/>
    <col min="5382" max="5382" width="9.5703125" style="68" bestFit="1" customWidth="1"/>
    <col min="5383" max="5383" width="1.7109375" style="68" customWidth="1"/>
    <col min="5384" max="5384" width="11.28515625" style="68" bestFit="1" customWidth="1"/>
    <col min="5385" max="5632" width="8.85546875" style="68"/>
    <col min="5633" max="5633" width="40.42578125" style="68" customWidth="1"/>
    <col min="5634" max="5634" width="11.85546875" style="68" customWidth="1"/>
    <col min="5635" max="5635" width="1.7109375" style="68" customWidth="1"/>
    <col min="5636" max="5636" width="9.85546875" style="68" bestFit="1" customWidth="1"/>
    <col min="5637" max="5637" width="1.7109375" style="68" customWidth="1"/>
    <col min="5638" max="5638" width="9.5703125" style="68" bestFit="1" customWidth="1"/>
    <col min="5639" max="5639" width="1.7109375" style="68" customWidth="1"/>
    <col min="5640" max="5640" width="11.28515625" style="68" bestFit="1" customWidth="1"/>
    <col min="5641" max="5888" width="8.85546875" style="68"/>
    <col min="5889" max="5889" width="40.42578125" style="68" customWidth="1"/>
    <col min="5890" max="5890" width="11.85546875" style="68" customWidth="1"/>
    <col min="5891" max="5891" width="1.7109375" style="68" customWidth="1"/>
    <col min="5892" max="5892" width="9.85546875" style="68" bestFit="1" customWidth="1"/>
    <col min="5893" max="5893" width="1.7109375" style="68" customWidth="1"/>
    <col min="5894" max="5894" width="9.5703125" style="68" bestFit="1" customWidth="1"/>
    <col min="5895" max="5895" width="1.7109375" style="68" customWidth="1"/>
    <col min="5896" max="5896" width="11.28515625" style="68" bestFit="1" customWidth="1"/>
    <col min="5897" max="6144" width="8.85546875" style="68"/>
    <col min="6145" max="6145" width="40.42578125" style="68" customWidth="1"/>
    <col min="6146" max="6146" width="11.85546875" style="68" customWidth="1"/>
    <col min="6147" max="6147" width="1.7109375" style="68" customWidth="1"/>
    <col min="6148" max="6148" width="9.85546875" style="68" bestFit="1" customWidth="1"/>
    <col min="6149" max="6149" width="1.7109375" style="68" customWidth="1"/>
    <col min="6150" max="6150" width="9.5703125" style="68" bestFit="1" customWidth="1"/>
    <col min="6151" max="6151" width="1.7109375" style="68" customWidth="1"/>
    <col min="6152" max="6152" width="11.28515625" style="68" bestFit="1" customWidth="1"/>
    <col min="6153" max="6400" width="8.85546875" style="68"/>
    <col min="6401" max="6401" width="40.42578125" style="68" customWidth="1"/>
    <col min="6402" max="6402" width="11.85546875" style="68" customWidth="1"/>
    <col min="6403" max="6403" width="1.7109375" style="68" customWidth="1"/>
    <col min="6404" max="6404" width="9.85546875" style="68" bestFit="1" customWidth="1"/>
    <col min="6405" max="6405" width="1.7109375" style="68" customWidth="1"/>
    <col min="6406" max="6406" width="9.5703125" style="68" bestFit="1" customWidth="1"/>
    <col min="6407" max="6407" width="1.7109375" style="68" customWidth="1"/>
    <col min="6408" max="6408" width="11.28515625" style="68" bestFit="1" customWidth="1"/>
    <col min="6409" max="6656" width="8.85546875" style="68"/>
    <col min="6657" max="6657" width="40.42578125" style="68" customWidth="1"/>
    <col min="6658" max="6658" width="11.85546875" style="68" customWidth="1"/>
    <col min="6659" max="6659" width="1.7109375" style="68" customWidth="1"/>
    <col min="6660" max="6660" width="9.85546875" style="68" bestFit="1" customWidth="1"/>
    <col min="6661" max="6661" width="1.7109375" style="68" customWidth="1"/>
    <col min="6662" max="6662" width="9.5703125" style="68" bestFit="1" customWidth="1"/>
    <col min="6663" max="6663" width="1.7109375" style="68" customWidth="1"/>
    <col min="6664" max="6664" width="11.28515625" style="68" bestFit="1" customWidth="1"/>
    <col min="6665" max="6912" width="8.85546875" style="68"/>
    <col min="6913" max="6913" width="40.42578125" style="68" customWidth="1"/>
    <col min="6914" max="6914" width="11.85546875" style="68" customWidth="1"/>
    <col min="6915" max="6915" width="1.7109375" style="68" customWidth="1"/>
    <col min="6916" max="6916" width="9.85546875" style="68" bestFit="1" customWidth="1"/>
    <col min="6917" max="6917" width="1.7109375" style="68" customWidth="1"/>
    <col min="6918" max="6918" width="9.5703125" style="68" bestFit="1" customWidth="1"/>
    <col min="6919" max="6919" width="1.7109375" style="68" customWidth="1"/>
    <col min="6920" max="6920" width="11.28515625" style="68" bestFit="1" customWidth="1"/>
    <col min="6921" max="7168" width="8.85546875" style="68"/>
    <col min="7169" max="7169" width="40.42578125" style="68" customWidth="1"/>
    <col min="7170" max="7170" width="11.85546875" style="68" customWidth="1"/>
    <col min="7171" max="7171" width="1.7109375" style="68" customWidth="1"/>
    <col min="7172" max="7172" width="9.85546875" style="68" bestFit="1" customWidth="1"/>
    <col min="7173" max="7173" width="1.7109375" style="68" customWidth="1"/>
    <col min="7174" max="7174" width="9.5703125" style="68" bestFit="1" customWidth="1"/>
    <col min="7175" max="7175" width="1.7109375" style="68" customWidth="1"/>
    <col min="7176" max="7176" width="11.28515625" style="68" bestFit="1" customWidth="1"/>
    <col min="7177" max="7424" width="8.85546875" style="68"/>
    <col min="7425" max="7425" width="40.42578125" style="68" customWidth="1"/>
    <col min="7426" max="7426" width="11.85546875" style="68" customWidth="1"/>
    <col min="7427" max="7427" width="1.7109375" style="68" customWidth="1"/>
    <col min="7428" max="7428" width="9.85546875" style="68" bestFit="1" customWidth="1"/>
    <col min="7429" max="7429" width="1.7109375" style="68" customWidth="1"/>
    <col min="7430" max="7430" width="9.5703125" style="68" bestFit="1" customWidth="1"/>
    <col min="7431" max="7431" width="1.7109375" style="68" customWidth="1"/>
    <col min="7432" max="7432" width="11.28515625" style="68" bestFit="1" customWidth="1"/>
    <col min="7433" max="7680" width="8.85546875" style="68"/>
    <col min="7681" max="7681" width="40.42578125" style="68" customWidth="1"/>
    <col min="7682" max="7682" width="11.85546875" style="68" customWidth="1"/>
    <col min="7683" max="7683" width="1.7109375" style="68" customWidth="1"/>
    <col min="7684" max="7684" width="9.85546875" style="68" bestFit="1" customWidth="1"/>
    <col min="7685" max="7685" width="1.7109375" style="68" customWidth="1"/>
    <col min="7686" max="7686" width="9.5703125" style="68" bestFit="1" customWidth="1"/>
    <col min="7687" max="7687" width="1.7109375" style="68" customWidth="1"/>
    <col min="7688" max="7688" width="11.28515625" style="68" bestFit="1" customWidth="1"/>
    <col min="7689" max="7936" width="8.85546875" style="68"/>
    <col min="7937" max="7937" width="40.42578125" style="68" customWidth="1"/>
    <col min="7938" max="7938" width="11.85546875" style="68" customWidth="1"/>
    <col min="7939" max="7939" width="1.7109375" style="68" customWidth="1"/>
    <col min="7940" max="7940" width="9.85546875" style="68" bestFit="1" customWidth="1"/>
    <col min="7941" max="7941" width="1.7109375" style="68" customWidth="1"/>
    <col min="7942" max="7942" width="9.5703125" style="68" bestFit="1" customWidth="1"/>
    <col min="7943" max="7943" width="1.7109375" style="68" customWidth="1"/>
    <col min="7944" max="7944" width="11.28515625" style="68" bestFit="1" customWidth="1"/>
    <col min="7945" max="8192" width="8.85546875" style="68"/>
    <col min="8193" max="8193" width="40.42578125" style="68" customWidth="1"/>
    <col min="8194" max="8194" width="11.85546875" style="68" customWidth="1"/>
    <col min="8195" max="8195" width="1.7109375" style="68" customWidth="1"/>
    <col min="8196" max="8196" width="9.85546875" style="68" bestFit="1" customWidth="1"/>
    <col min="8197" max="8197" width="1.7109375" style="68" customWidth="1"/>
    <col min="8198" max="8198" width="9.5703125" style="68" bestFit="1" customWidth="1"/>
    <col min="8199" max="8199" width="1.7109375" style="68" customWidth="1"/>
    <col min="8200" max="8200" width="11.28515625" style="68" bestFit="1" customWidth="1"/>
    <col min="8201" max="8448" width="8.85546875" style="68"/>
    <col min="8449" max="8449" width="40.42578125" style="68" customWidth="1"/>
    <col min="8450" max="8450" width="11.85546875" style="68" customWidth="1"/>
    <col min="8451" max="8451" width="1.7109375" style="68" customWidth="1"/>
    <col min="8452" max="8452" width="9.85546875" style="68" bestFit="1" customWidth="1"/>
    <col min="8453" max="8453" width="1.7109375" style="68" customWidth="1"/>
    <col min="8454" max="8454" width="9.5703125" style="68" bestFit="1" customWidth="1"/>
    <col min="8455" max="8455" width="1.7109375" style="68" customWidth="1"/>
    <col min="8456" max="8456" width="11.28515625" style="68" bestFit="1" customWidth="1"/>
    <col min="8457" max="8704" width="8.85546875" style="68"/>
    <col min="8705" max="8705" width="40.42578125" style="68" customWidth="1"/>
    <col min="8706" max="8706" width="11.85546875" style="68" customWidth="1"/>
    <col min="8707" max="8707" width="1.7109375" style="68" customWidth="1"/>
    <col min="8708" max="8708" width="9.85546875" style="68" bestFit="1" customWidth="1"/>
    <col min="8709" max="8709" width="1.7109375" style="68" customWidth="1"/>
    <col min="8710" max="8710" width="9.5703125" style="68" bestFit="1" customWidth="1"/>
    <col min="8711" max="8711" width="1.7109375" style="68" customWidth="1"/>
    <col min="8712" max="8712" width="11.28515625" style="68" bestFit="1" customWidth="1"/>
    <col min="8713" max="8960" width="8.85546875" style="68"/>
    <col min="8961" max="8961" width="40.42578125" style="68" customWidth="1"/>
    <col min="8962" max="8962" width="11.85546875" style="68" customWidth="1"/>
    <col min="8963" max="8963" width="1.7109375" style="68" customWidth="1"/>
    <col min="8964" max="8964" width="9.85546875" style="68" bestFit="1" customWidth="1"/>
    <col min="8965" max="8965" width="1.7109375" style="68" customWidth="1"/>
    <col min="8966" max="8966" width="9.5703125" style="68" bestFit="1" customWidth="1"/>
    <col min="8967" max="8967" width="1.7109375" style="68" customWidth="1"/>
    <col min="8968" max="8968" width="11.28515625" style="68" bestFit="1" customWidth="1"/>
    <col min="8969" max="9216" width="8.85546875" style="68"/>
    <col min="9217" max="9217" width="40.42578125" style="68" customWidth="1"/>
    <col min="9218" max="9218" width="11.85546875" style="68" customWidth="1"/>
    <col min="9219" max="9219" width="1.7109375" style="68" customWidth="1"/>
    <col min="9220" max="9220" width="9.85546875" style="68" bestFit="1" customWidth="1"/>
    <col min="9221" max="9221" width="1.7109375" style="68" customWidth="1"/>
    <col min="9222" max="9222" width="9.5703125" style="68" bestFit="1" customWidth="1"/>
    <col min="9223" max="9223" width="1.7109375" style="68" customWidth="1"/>
    <col min="9224" max="9224" width="11.28515625" style="68" bestFit="1" customWidth="1"/>
    <col min="9225" max="9472" width="8.85546875" style="68"/>
    <col min="9473" max="9473" width="40.42578125" style="68" customWidth="1"/>
    <col min="9474" max="9474" width="11.85546875" style="68" customWidth="1"/>
    <col min="9475" max="9475" width="1.7109375" style="68" customWidth="1"/>
    <col min="9476" max="9476" width="9.85546875" style="68" bestFit="1" customWidth="1"/>
    <col min="9477" max="9477" width="1.7109375" style="68" customWidth="1"/>
    <col min="9478" max="9478" width="9.5703125" style="68" bestFit="1" customWidth="1"/>
    <col min="9479" max="9479" width="1.7109375" style="68" customWidth="1"/>
    <col min="9480" max="9480" width="11.28515625" style="68" bestFit="1" customWidth="1"/>
    <col min="9481" max="9728" width="8.85546875" style="68"/>
    <col min="9729" max="9729" width="40.42578125" style="68" customWidth="1"/>
    <col min="9730" max="9730" width="11.85546875" style="68" customWidth="1"/>
    <col min="9731" max="9731" width="1.7109375" style="68" customWidth="1"/>
    <col min="9732" max="9732" width="9.85546875" style="68" bestFit="1" customWidth="1"/>
    <col min="9733" max="9733" width="1.7109375" style="68" customWidth="1"/>
    <col min="9734" max="9734" width="9.5703125" style="68" bestFit="1" customWidth="1"/>
    <col min="9735" max="9735" width="1.7109375" style="68" customWidth="1"/>
    <col min="9736" max="9736" width="11.28515625" style="68" bestFit="1" customWidth="1"/>
    <col min="9737" max="9984" width="8.85546875" style="68"/>
    <col min="9985" max="9985" width="40.42578125" style="68" customWidth="1"/>
    <col min="9986" max="9986" width="11.85546875" style="68" customWidth="1"/>
    <col min="9987" max="9987" width="1.7109375" style="68" customWidth="1"/>
    <col min="9988" max="9988" width="9.85546875" style="68" bestFit="1" customWidth="1"/>
    <col min="9989" max="9989" width="1.7109375" style="68" customWidth="1"/>
    <col min="9990" max="9990" width="9.5703125" style="68" bestFit="1" customWidth="1"/>
    <col min="9991" max="9991" width="1.7109375" style="68" customWidth="1"/>
    <col min="9992" max="9992" width="11.28515625" style="68" bestFit="1" customWidth="1"/>
    <col min="9993" max="10240" width="8.85546875" style="68"/>
    <col min="10241" max="10241" width="40.42578125" style="68" customWidth="1"/>
    <col min="10242" max="10242" width="11.85546875" style="68" customWidth="1"/>
    <col min="10243" max="10243" width="1.7109375" style="68" customWidth="1"/>
    <col min="10244" max="10244" width="9.85546875" style="68" bestFit="1" customWidth="1"/>
    <col min="10245" max="10245" width="1.7109375" style="68" customWidth="1"/>
    <col min="10246" max="10246" width="9.5703125" style="68" bestFit="1" customWidth="1"/>
    <col min="10247" max="10247" width="1.7109375" style="68" customWidth="1"/>
    <col min="10248" max="10248" width="11.28515625" style="68" bestFit="1" customWidth="1"/>
    <col min="10249" max="10496" width="8.85546875" style="68"/>
    <col min="10497" max="10497" width="40.42578125" style="68" customWidth="1"/>
    <col min="10498" max="10498" width="11.85546875" style="68" customWidth="1"/>
    <col min="10499" max="10499" width="1.7109375" style="68" customWidth="1"/>
    <col min="10500" max="10500" width="9.85546875" style="68" bestFit="1" customWidth="1"/>
    <col min="10501" max="10501" width="1.7109375" style="68" customWidth="1"/>
    <col min="10502" max="10502" width="9.5703125" style="68" bestFit="1" customWidth="1"/>
    <col min="10503" max="10503" width="1.7109375" style="68" customWidth="1"/>
    <col min="10504" max="10504" width="11.28515625" style="68" bestFit="1" customWidth="1"/>
    <col min="10505" max="10752" width="8.85546875" style="68"/>
    <col min="10753" max="10753" width="40.42578125" style="68" customWidth="1"/>
    <col min="10754" max="10754" width="11.85546875" style="68" customWidth="1"/>
    <col min="10755" max="10755" width="1.7109375" style="68" customWidth="1"/>
    <col min="10756" max="10756" width="9.85546875" style="68" bestFit="1" customWidth="1"/>
    <col min="10757" max="10757" width="1.7109375" style="68" customWidth="1"/>
    <col min="10758" max="10758" width="9.5703125" style="68" bestFit="1" customWidth="1"/>
    <col min="10759" max="10759" width="1.7109375" style="68" customWidth="1"/>
    <col min="10760" max="10760" width="11.28515625" style="68" bestFit="1" customWidth="1"/>
    <col min="10761" max="11008" width="8.85546875" style="68"/>
    <col min="11009" max="11009" width="40.42578125" style="68" customWidth="1"/>
    <col min="11010" max="11010" width="11.85546875" style="68" customWidth="1"/>
    <col min="11011" max="11011" width="1.7109375" style="68" customWidth="1"/>
    <col min="11012" max="11012" width="9.85546875" style="68" bestFit="1" customWidth="1"/>
    <col min="11013" max="11013" width="1.7109375" style="68" customWidth="1"/>
    <col min="11014" max="11014" width="9.5703125" style="68" bestFit="1" customWidth="1"/>
    <col min="11015" max="11015" width="1.7109375" style="68" customWidth="1"/>
    <col min="11016" max="11016" width="11.28515625" style="68" bestFit="1" customWidth="1"/>
    <col min="11017" max="11264" width="8.85546875" style="68"/>
    <col min="11265" max="11265" width="40.42578125" style="68" customWidth="1"/>
    <col min="11266" max="11266" width="11.85546875" style="68" customWidth="1"/>
    <col min="11267" max="11267" width="1.7109375" style="68" customWidth="1"/>
    <col min="11268" max="11268" width="9.85546875" style="68" bestFit="1" customWidth="1"/>
    <col min="11269" max="11269" width="1.7109375" style="68" customWidth="1"/>
    <col min="11270" max="11270" width="9.5703125" style="68" bestFit="1" customWidth="1"/>
    <col min="11271" max="11271" width="1.7109375" style="68" customWidth="1"/>
    <col min="11272" max="11272" width="11.28515625" style="68" bestFit="1" customWidth="1"/>
    <col min="11273" max="11520" width="8.85546875" style="68"/>
    <col min="11521" max="11521" width="40.42578125" style="68" customWidth="1"/>
    <col min="11522" max="11522" width="11.85546875" style="68" customWidth="1"/>
    <col min="11523" max="11523" width="1.7109375" style="68" customWidth="1"/>
    <col min="11524" max="11524" width="9.85546875" style="68" bestFit="1" customWidth="1"/>
    <col min="11525" max="11525" width="1.7109375" style="68" customWidth="1"/>
    <col min="11526" max="11526" width="9.5703125" style="68" bestFit="1" customWidth="1"/>
    <col min="11527" max="11527" width="1.7109375" style="68" customWidth="1"/>
    <col min="11528" max="11528" width="11.28515625" style="68" bestFit="1" customWidth="1"/>
    <col min="11529" max="11776" width="8.85546875" style="68"/>
    <col min="11777" max="11777" width="40.42578125" style="68" customWidth="1"/>
    <col min="11778" max="11778" width="11.85546875" style="68" customWidth="1"/>
    <col min="11779" max="11779" width="1.7109375" style="68" customWidth="1"/>
    <col min="11780" max="11780" width="9.85546875" style="68" bestFit="1" customWidth="1"/>
    <col min="11781" max="11781" width="1.7109375" style="68" customWidth="1"/>
    <col min="11782" max="11782" width="9.5703125" style="68" bestFit="1" customWidth="1"/>
    <col min="11783" max="11783" width="1.7109375" style="68" customWidth="1"/>
    <col min="11784" max="11784" width="11.28515625" style="68" bestFit="1" customWidth="1"/>
    <col min="11785" max="12032" width="8.85546875" style="68"/>
    <col min="12033" max="12033" width="40.42578125" style="68" customWidth="1"/>
    <col min="12034" max="12034" width="11.85546875" style="68" customWidth="1"/>
    <col min="12035" max="12035" width="1.7109375" style="68" customWidth="1"/>
    <col min="12036" max="12036" width="9.85546875" style="68" bestFit="1" customWidth="1"/>
    <col min="12037" max="12037" width="1.7109375" style="68" customWidth="1"/>
    <col min="12038" max="12038" width="9.5703125" style="68" bestFit="1" customWidth="1"/>
    <col min="12039" max="12039" width="1.7109375" style="68" customWidth="1"/>
    <col min="12040" max="12040" width="11.28515625" style="68" bestFit="1" customWidth="1"/>
    <col min="12041" max="12288" width="8.85546875" style="68"/>
    <col min="12289" max="12289" width="40.42578125" style="68" customWidth="1"/>
    <col min="12290" max="12290" width="11.85546875" style="68" customWidth="1"/>
    <col min="12291" max="12291" width="1.7109375" style="68" customWidth="1"/>
    <col min="12292" max="12292" width="9.85546875" style="68" bestFit="1" customWidth="1"/>
    <col min="12293" max="12293" width="1.7109375" style="68" customWidth="1"/>
    <col min="12294" max="12294" width="9.5703125" style="68" bestFit="1" customWidth="1"/>
    <col min="12295" max="12295" width="1.7109375" style="68" customWidth="1"/>
    <col min="12296" max="12296" width="11.28515625" style="68" bestFit="1" customWidth="1"/>
    <col min="12297" max="12544" width="8.85546875" style="68"/>
    <col min="12545" max="12545" width="40.42578125" style="68" customWidth="1"/>
    <col min="12546" max="12546" width="11.85546875" style="68" customWidth="1"/>
    <col min="12547" max="12547" width="1.7109375" style="68" customWidth="1"/>
    <col min="12548" max="12548" width="9.85546875" style="68" bestFit="1" customWidth="1"/>
    <col min="12549" max="12549" width="1.7109375" style="68" customWidth="1"/>
    <col min="12550" max="12550" width="9.5703125" style="68" bestFit="1" customWidth="1"/>
    <col min="12551" max="12551" width="1.7109375" style="68" customWidth="1"/>
    <col min="12552" max="12552" width="11.28515625" style="68" bestFit="1" customWidth="1"/>
    <col min="12553" max="12800" width="8.85546875" style="68"/>
    <col min="12801" max="12801" width="40.42578125" style="68" customWidth="1"/>
    <col min="12802" max="12802" width="11.85546875" style="68" customWidth="1"/>
    <col min="12803" max="12803" width="1.7109375" style="68" customWidth="1"/>
    <col min="12804" max="12804" width="9.85546875" style="68" bestFit="1" customWidth="1"/>
    <col min="12805" max="12805" width="1.7109375" style="68" customWidth="1"/>
    <col min="12806" max="12806" width="9.5703125" style="68" bestFit="1" customWidth="1"/>
    <col min="12807" max="12807" width="1.7109375" style="68" customWidth="1"/>
    <col min="12808" max="12808" width="11.28515625" style="68" bestFit="1" customWidth="1"/>
    <col min="12809" max="13056" width="8.85546875" style="68"/>
    <col min="13057" max="13057" width="40.42578125" style="68" customWidth="1"/>
    <col min="13058" max="13058" width="11.85546875" style="68" customWidth="1"/>
    <col min="13059" max="13059" width="1.7109375" style="68" customWidth="1"/>
    <col min="13060" max="13060" width="9.85546875" style="68" bestFit="1" customWidth="1"/>
    <col min="13061" max="13061" width="1.7109375" style="68" customWidth="1"/>
    <col min="13062" max="13062" width="9.5703125" style="68" bestFit="1" customWidth="1"/>
    <col min="13063" max="13063" width="1.7109375" style="68" customWidth="1"/>
    <col min="13064" max="13064" width="11.28515625" style="68" bestFit="1" customWidth="1"/>
    <col min="13065" max="13312" width="8.85546875" style="68"/>
    <col min="13313" max="13313" width="40.42578125" style="68" customWidth="1"/>
    <col min="13314" max="13314" width="11.85546875" style="68" customWidth="1"/>
    <col min="13315" max="13315" width="1.7109375" style="68" customWidth="1"/>
    <col min="13316" max="13316" width="9.85546875" style="68" bestFit="1" customWidth="1"/>
    <col min="13317" max="13317" width="1.7109375" style="68" customWidth="1"/>
    <col min="13318" max="13318" width="9.5703125" style="68" bestFit="1" customWidth="1"/>
    <col min="13319" max="13319" width="1.7109375" style="68" customWidth="1"/>
    <col min="13320" max="13320" width="11.28515625" style="68" bestFit="1" customWidth="1"/>
    <col min="13321" max="13568" width="8.85546875" style="68"/>
    <col min="13569" max="13569" width="40.42578125" style="68" customWidth="1"/>
    <col min="13570" max="13570" width="11.85546875" style="68" customWidth="1"/>
    <col min="13571" max="13571" width="1.7109375" style="68" customWidth="1"/>
    <col min="13572" max="13572" width="9.85546875" style="68" bestFit="1" customWidth="1"/>
    <col min="13573" max="13573" width="1.7109375" style="68" customWidth="1"/>
    <col min="13574" max="13574" width="9.5703125" style="68" bestFit="1" customWidth="1"/>
    <col min="13575" max="13575" width="1.7109375" style="68" customWidth="1"/>
    <col min="13576" max="13576" width="11.28515625" style="68" bestFit="1" customWidth="1"/>
    <col min="13577" max="13824" width="8.85546875" style="68"/>
    <col min="13825" max="13825" width="40.42578125" style="68" customWidth="1"/>
    <col min="13826" max="13826" width="11.85546875" style="68" customWidth="1"/>
    <col min="13827" max="13827" width="1.7109375" style="68" customWidth="1"/>
    <col min="13828" max="13828" width="9.85546875" style="68" bestFit="1" customWidth="1"/>
    <col min="13829" max="13829" width="1.7109375" style="68" customWidth="1"/>
    <col min="13830" max="13830" width="9.5703125" style="68" bestFit="1" customWidth="1"/>
    <col min="13831" max="13831" width="1.7109375" style="68" customWidth="1"/>
    <col min="13832" max="13832" width="11.28515625" style="68" bestFit="1" customWidth="1"/>
    <col min="13833" max="14080" width="8.85546875" style="68"/>
    <col min="14081" max="14081" width="40.42578125" style="68" customWidth="1"/>
    <col min="14082" max="14082" width="11.85546875" style="68" customWidth="1"/>
    <col min="14083" max="14083" width="1.7109375" style="68" customWidth="1"/>
    <col min="14084" max="14084" width="9.85546875" style="68" bestFit="1" customWidth="1"/>
    <col min="14085" max="14085" width="1.7109375" style="68" customWidth="1"/>
    <col min="14086" max="14086" width="9.5703125" style="68" bestFit="1" customWidth="1"/>
    <col min="14087" max="14087" width="1.7109375" style="68" customWidth="1"/>
    <col min="14088" max="14088" width="11.28515625" style="68" bestFit="1" customWidth="1"/>
    <col min="14089" max="14336" width="8.85546875" style="68"/>
    <col min="14337" max="14337" width="40.42578125" style="68" customWidth="1"/>
    <col min="14338" max="14338" width="11.85546875" style="68" customWidth="1"/>
    <col min="14339" max="14339" width="1.7109375" style="68" customWidth="1"/>
    <col min="14340" max="14340" width="9.85546875" style="68" bestFit="1" customWidth="1"/>
    <col min="14341" max="14341" width="1.7109375" style="68" customWidth="1"/>
    <col min="14342" max="14342" width="9.5703125" style="68" bestFit="1" customWidth="1"/>
    <col min="14343" max="14343" width="1.7109375" style="68" customWidth="1"/>
    <col min="14344" max="14344" width="11.28515625" style="68" bestFit="1" customWidth="1"/>
    <col min="14345" max="14592" width="8.85546875" style="68"/>
    <col min="14593" max="14593" width="40.42578125" style="68" customWidth="1"/>
    <col min="14594" max="14594" width="11.85546875" style="68" customWidth="1"/>
    <col min="14595" max="14595" width="1.7109375" style="68" customWidth="1"/>
    <col min="14596" max="14596" width="9.85546875" style="68" bestFit="1" customWidth="1"/>
    <col min="14597" max="14597" width="1.7109375" style="68" customWidth="1"/>
    <col min="14598" max="14598" width="9.5703125" style="68" bestFit="1" customWidth="1"/>
    <col min="14599" max="14599" width="1.7109375" style="68" customWidth="1"/>
    <col min="14600" max="14600" width="11.28515625" style="68" bestFit="1" customWidth="1"/>
    <col min="14601" max="14848" width="8.85546875" style="68"/>
    <col min="14849" max="14849" width="40.42578125" style="68" customWidth="1"/>
    <col min="14850" max="14850" width="11.85546875" style="68" customWidth="1"/>
    <col min="14851" max="14851" width="1.7109375" style="68" customWidth="1"/>
    <col min="14852" max="14852" width="9.85546875" style="68" bestFit="1" customWidth="1"/>
    <col min="14853" max="14853" width="1.7109375" style="68" customWidth="1"/>
    <col min="14854" max="14854" width="9.5703125" style="68" bestFit="1" customWidth="1"/>
    <col min="14855" max="14855" width="1.7109375" style="68" customWidth="1"/>
    <col min="14856" max="14856" width="11.28515625" style="68" bestFit="1" customWidth="1"/>
    <col min="14857" max="15104" width="8.85546875" style="68"/>
    <col min="15105" max="15105" width="40.42578125" style="68" customWidth="1"/>
    <col min="15106" max="15106" width="11.85546875" style="68" customWidth="1"/>
    <col min="15107" max="15107" width="1.7109375" style="68" customWidth="1"/>
    <col min="15108" max="15108" width="9.85546875" style="68" bestFit="1" customWidth="1"/>
    <col min="15109" max="15109" width="1.7109375" style="68" customWidth="1"/>
    <col min="15110" max="15110" width="9.5703125" style="68" bestFit="1" customWidth="1"/>
    <col min="15111" max="15111" width="1.7109375" style="68" customWidth="1"/>
    <col min="15112" max="15112" width="11.28515625" style="68" bestFit="1" customWidth="1"/>
    <col min="15113" max="15360" width="8.85546875" style="68"/>
    <col min="15361" max="15361" width="40.42578125" style="68" customWidth="1"/>
    <col min="15362" max="15362" width="11.85546875" style="68" customWidth="1"/>
    <col min="15363" max="15363" width="1.7109375" style="68" customWidth="1"/>
    <col min="15364" max="15364" width="9.85546875" style="68" bestFit="1" customWidth="1"/>
    <col min="15365" max="15365" width="1.7109375" style="68" customWidth="1"/>
    <col min="15366" max="15366" width="9.5703125" style="68" bestFit="1" customWidth="1"/>
    <col min="15367" max="15367" width="1.7109375" style="68" customWidth="1"/>
    <col min="15368" max="15368" width="11.28515625" style="68" bestFit="1" customWidth="1"/>
    <col min="15369" max="15616" width="8.85546875" style="68"/>
    <col min="15617" max="15617" width="40.42578125" style="68" customWidth="1"/>
    <col min="15618" max="15618" width="11.85546875" style="68" customWidth="1"/>
    <col min="15619" max="15619" width="1.7109375" style="68" customWidth="1"/>
    <col min="15620" max="15620" width="9.85546875" style="68" bestFit="1" customWidth="1"/>
    <col min="15621" max="15621" width="1.7109375" style="68" customWidth="1"/>
    <col min="15622" max="15622" width="9.5703125" style="68" bestFit="1" customWidth="1"/>
    <col min="15623" max="15623" width="1.7109375" style="68" customWidth="1"/>
    <col min="15624" max="15624" width="11.28515625" style="68" bestFit="1" customWidth="1"/>
    <col min="15625" max="15872" width="8.85546875" style="68"/>
    <col min="15873" max="15873" width="40.42578125" style="68" customWidth="1"/>
    <col min="15874" max="15874" width="11.85546875" style="68" customWidth="1"/>
    <col min="15875" max="15875" width="1.7109375" style="68" customWidth="1"/>
    <col min="15876" max="15876" width="9.85546875" style="68" bestFit="1" customWidth="1"/>
    <col min="15877" max="15877" width="1.7109375" style="68" customWidth="1"/>
    <col min="15878" max="15878" width="9.5703125" style="68" bestFit="1" customWidth="1"/>
    <col min="15879" max="15879" width="1.7109375" style="68" customWidth="1"/>
    <col min="15880" max="15880" width="11.28515625" style="68" bestFit="1" customWidth="1"/>
    <col min="15881" max="16128" width="8.85546875" style="68"/>
    <col min="16129" max="16129" width="40.42578125" style="68" customWidth="1"/>
    <col min="16130" max="16130" width="11.85546875" style="68" customWidth="1"/>
    <col min="16131" max="16131" width="1.7109375" style="68" customWidth="1"/>
    <col min="16132" max="16132" width="9.85546875" style="68" bestFit="1" customWidth="1"/>
    <col min="16133" max="16133" width="1.7109375" style="68" customWidth="1"/>
    <col min="16134" max="16134" width="9.5703125" style="68" bestFit="1" customWidth="1"/>
    <col min="16135" max="16135" width="1.7109375" style="68" customWidth="1"/>
    <col min="16136" max="16136" width="11.28515625" style="68" bestFit="1" customWidth="1"/>
    <col min="16137" max="16384" width="8.85546875" style="68"/>
  </cols>
  <sheetData>
    <row r="1" spans="1:8" ht="15.75">
      <c r="A1" s="402" t="s">
        <v>0</v>
      </c>
      <c r="B1" s="402"/>
      <c r="C1" s="402"/>
      <c r="D1" s="402"/>
      <c r="E1" s="402"/>
      <c r="F1" s="402"/>
      <c r="G1" s="402"/>
      <c r="H1" s="402"/>
    </row>
    <row r="2" spans="1:8" ht="15.75">
      <c r="A2" s="402" t="s">
        <v>118</v>
      </c>
      <c r="B2" s="402"/>
      <c r="C2" s="402"/>
      <c r="D2" s="402"/>
      <c r="E2" s="402"/>
      <c r="F2" s="402"/>
      <c r="G2" s="402"/>
      <c r="H2" s="402"/>
    </row>
    <row r="3" spans="1:8" ht="15.75">
      <c r="A3" s="402" t="s">
        <v>119</v>
      </c>
      <c r="B3" s="402"/>
      <c r="C3" s="402"/>
      <c r="D3" s="402"/>
      <c r="E3" s="402"/>
      <c r="F3" s="402"/>
      <c r="G3" s="402"/>
      <c r="H3" s="402"/>
    </row>
    <row r="6" spans="1:8">
      <c r="A6" s="71"/>
      <c r="B6" s="74" t="s">
        <v>49</v>
      </c>
      <c r="C6" s="70"/>
      <c r="D6" s="73" t="s">
        <v>50</v>
      </c>
      <c r="E6" s="70"/>
      <c r="F6" s="73" t="s">
        <v>51</v>
      </c>
      <c r="G6" s="70"/>
      <c r="H6" s="74" t="s">
        <v>52</v>
      </c>
    </row>
    <row r="7" spans="1:8" ht="15">
      <c r="A7" s="71"/>
      <c r="B7" s="119" t="s">
        <v>54</v>
      </c>
      <c r="C7" s="76"/>
      <c r="D7" s="120" t="s">
        <v>55</v>
      </c>
      <c r="E7" s="76"/>
      <c r="F7" s="120" t="s">
        <v>55</v>
      </c>
      <c r="G7" s="76"/>
      <c r="H7" s="119" t="s">
        <v>56</v>
      </c>
    </row>
    <row r="8" spans="1:8">
      <c r="A8" s="419" t="s">
        <v>120</v>
      </c>
      <c r="B8" s="419"/>
      <c r="C8" s="71"/>
      <c r="D8" s="71"/>
      <c r="E8" s="71"/>
      <c r="F8" s="71"/>
      <c r="G8" s="71"/>
      <c r="H8" s="121"/>
    </row>
    <row r="9" spans="1:8">
      <c r="A9" s="122" t="s">
        <v>121</v>
      </c>
      <c r="H9" s="123"/>
    </row>
    <row r="10" spans="1:8">
      <c r="A10" s="71" t="s">
        <v>122</v>
      </c>
      <c r="B10" s="116">
        <v>0</v>
      </c>
      <c r="C10" s="71"/>
      <c r="D10" s="116">
        <v>174250</v>
      </c>
      <c r="E10" s="71"/>
      <c r="F10" s="116">
        <v>204250</v>
      </c>
      <c r="G10" s="71"/>
      <c r="H10" s="124">
        <v>200000</v>
      </c>
    </row>
    <row r="11" spans="1:8">
      <c r="A11" s="71" t="s">
        <v>123</v>
      </c>
      <c r="B11" s="125">
        <v>0</v>
      </c>
      <c r="C11" s="125"/>
      <c r="D11" s="125">
        <v>70000</v>
      </c>
      <c r="E11" s="125"/>
      <c r="F11" s="126">
        <v>52500</v>
      </c>
      <c r="G11" s="125"/>
      <c r="H11" s="126">
        <v>71750</v>
      </c>
    </row>
    <row r="12" spans="1:8">
      <c r="A12" s="71" t="s">
        <v>124</v>
      </c>
      <c r="B12" s="125">
        <v>0</v>
      </c>
      <c r="C12" s="125"/>
      <c r="D12" s="125">
        <v>95000</v>
      </c>
      <c r="E12" s="125"/>
      <c r="F12" s="126">
        <v>71250</v>
      </c>
      <c r="G12" s="125"/>
      <c r="H12" s="126">
        <v>97375</v>
      </c>
    </row>
    <row r="13" spans="1:8">
      <c r="A13" s="71" t="s">
        <v>125</v>
      </c>
      <c r="B13" s="125">
        <v>0</v>
      </c>
      <c r="C13" s="125"/>
      <c r="D13" s="125">
        <v>0</v>
      </c>
      <c r="E13" s="125"/>
      <c r="F13" s="125">
        <v>0</v>
      </c>
      <c r="G13" s="125"/>
      <c r="H13" s="126">
        <v>0</v>
      </c>
    </row>
    <row r="14" spans="1:8">
      <c r="A14" s="71" t="s">
        <v>126</v>
      </c>
      <c r="B14" s="125">
        <v>0</v>
      </c>
      <c r="C14" s="125"/>
      <c r="D14" s="125">
        <v>0</v>
      </c>
      <c r="E14" s="125"/>
      <c r="F14" s="125">
        <v>0</v>
      </c>
      <c r="G14" s="125"/>
      <c r="H14" s="126">
        <v>0</v>
      </c>
    </row>
    <row r="15" spans="1:8">
      <c r="A15" s="71" t="s">
        <v>127</v>
      </c>
      <c r="B15" s="127">
        <v>0</v>
      </c>
      <c r="C15" s="125"/>
      <c r="D15" s="127">
        <v>0</v>
      </c>
      <c r="E15" s="125"/>
      <c r="F15" s="127">
        <v>0</v>
      </c>
      <c r="G15" s="125"/>
      <c r="H15" s="128">
        <v>0</v>
      </c>
    </row>
    <row r="16" spans="1:8">
      <c r="A16" s="129" t="s">
        <v>128</v>
      </c>
      <c r="B16" s="125">
        <f>SUM(B10:B15)</f>
        <v>0</v>
      </c>
      <c r="C16" s="125"/>
      <c r="D16" s="125">
        <f>SUM(D10:D15)</f>
        <v>339250</v>
      </c>
      <c r="E16" s="125"/>
      <c r="F16" s="125">
        <f>SUM(F10:F15)</f>
        <v>328000</v>
      </c>
      <c r="G16" s="125"/>
      <c r="H16" s="125">
        <f>SUM(H10:H15)</f>
        <v>369125</v>
      </c>
    </row>
    <row r="17" spans="1:8">
      <c r="A17" s="71"/>
      <c r="B17" s="116"/>
      <c r="C17" s="71"/>
      <c r="D17" s="116"/>
      <c r="E17" s="71"/>
      <c r="F17" s="116"/>
      <c r="G17" s="71"/>
      <c r="H17" s="124"/>
    </row>
    <row r="18" spans="1:8">
      <c r="A18" s="122" t="s">
        <v>129</v>
      </c>
      <c r="H18" s="123"/>
    </row>
    <row r="19" spans="1:8">
      <c r="A19" s="71" t="s">
        <v>130</v>
      </c>
      <c r="B19" s="125">
        <v>0</v>
      </c>
      <c r="C19" s="125"/>
      <c r="D19" s="125">
        <v>50188</v>
      </c>
      <c r="E19" s="125"/>
      <c r="F19" s="125">
        <v>48964</v>
      </c>
      <c r="G19" s="125"/>
      <c r="H19" s="126">
        <f>+F19*1.025</f>
        <v>50188.1</v>
      </c>
    </row>
    <row r="20" spans="1:8">
      <c r="A20" s="71" t="s">
        <v>131</v>
      </c>
      <c r="B20" s="125">
        <v>0</v>
      </c>
      <c r="C20" s="125"/>
      <c r="D20" s="125">
        <v>0</v>
      </c>
      <c r="E20" s="125"/>
      <c r="F20" s="125">
        <v>0</v>
      </c>
      <c r="G20" s="125"/>
      <c r="H20" s="126">
        <v>0</v>
      </c>
    </row>
    <row r="21" spans="1:8">
      <c r="A21" s="71" t="s">
        <v>131</v>
      </c>
      <c r="B21" s="127">
        <v>0</v>
      </c>
      <c r="C21" s="125"/>
      <c r="D21" s="127">
        <v>0</v>
      </c>
      <c r="E21" s="125"/>
      <c r="F21" s="127">
        <v>0</v>
      </c>
      <c r="G21" s="125"/>
      <c r="H21" s="128">
        <v>0</v>
      </c>
    </row>
    <row r="22" spans="1:8">
      <c r="A22" s="122" t="s">
        <v>132</v>
      </c>
      <c r="B22" s="125">
        <f>SUM(B19:B21)</f>
        <v>0</v>
      </c>
      <c r="C22" s="125"/>
      <c r="D22" s="125">
        <f>SUM(D19:D21)</f>
        <v>50188</v>
      </c>
      <c r="E22" s="125"/>
      <c r="F22" s="125">
        <f>SUM(F19:F21)</f>
        <v>48964</v>
      </c>
      <c r="G22" s="125"/>
      <c r="H22" s="125">
        <f>SUM(H19:H21)</f>
        <v>50188.1</v>
      </c>
    </row>
    <row r="23" spans="1:8">
      <c r="A23" s="71"/>
      <c r="B23" s="125"/>
      <c r="C23" s="125"/>
      <c r="D23" s="125"/>
      <c r="E23" s="125"/>
      <c r="F23" s="125"/>
      <c r="G23" s="125"/>
      <c r="H23" s="126"/>
    </row>
    <row r="24" spans="1:8">
      <c r="A24" s="71" t="s">
        <v>133</v>
      </c>
      <c r="B24" s="125">
        <v>5000</v>
      </c>
      <c r="C24" s="125"/>
      <c r="D24" s="125">
        <v>0</v>
      </c>
      <c r="E24" s="125"/>
      <c r="F24" s="125">
        <v>0</v>
      </c>
      <c r="G24" s="125"/>
      <c r="H24" s="126">
        <v>0</v>
      </c>
    </row>
    <row r="25" spans="1:8">
      <c r="A25" s="71"/>
      <c r="B25" s="125"/>
      <c r="C25" s="125"/>
      <c r="D25" s="125"/>
      <c r="E25" s="125"/>
      <c r="F25" s="125"/>
      <c r="G25" s="125"/>
      <c r="H25" s="126"/>
    </row>
    <row r="26" spans="1:8">
      <c r="A26" s="122" t="s">
        <v>134</v>
      </c>
      <c r="B26" s="125"/>
      <c r="C26" s="125"/>
      <c r="D26" s="125"/>
      <c r="E26" s="125"/>
      <c r="F26" s="125"/>
      <c r="G26" s="125"/>
      <c r="H26" s="126"/>
    </row>
    <row r="27" spans="1:8">
      <c r="A27" s="71" t="s">
        <v>135</v>
      </c>
      <c r="B27" s="125">
        <v>0</v>
      </c>
      <c r="C27" s="125"/>
      <c r="D27" s="125">
        <v>2500</v>
      </c>
      <c r="E27" s="125"/>
      <c r="F27" s="125">
        <v>2500</v>
      </c>
      <c r="G27" s="125"/>
      <c r="H27" s="126">
        <v>5000</v>
      </c>
    </row>
    <row r="28" spans="1:8">
      <c r="A28" s="71" t="s">
        <v>136</v>
      </c>
      <c r="B28" s="125">
        <v>0</v>
      </c>
      <c r="C28" s="125"/>
      <c r="D28" s="125">
        <v>20400</v>
      </c>
      <c r="E28" s="125"/>
      <c r="F28" s="125">
        <v>17700</v>
      </c>
      <c r="G28" s="125"/>
      <c r="H28" s="126">
        <v>26400</v>
      </c>
    </row>
    <row r="29" spans="1:8">
      <c r="A29" s="71" t="s">
        <v>137</v>
      </c>
      <c r="B29" s="127">
        <v>0</v>
      </c>
      <c r="C29" s="125"/>
      <c r="D29" s="127">
        <v>5100</v>
      </c>
      <c r="E29" s="125"/>
      <c r="F29" s="127">
        <v>6825</v>
      </c>
      <c r="G29" s="125"/>
      <c r="H29" s="128">
        <v>5100</v>
      </c>
    </row>
    <row r="30" spans="1:8">
      <c r="A30" s="122" t="s">
        <v>138</v>
      </c>
      <c r="B30" s="125">
        <f>SUBTOTAL(9,B27:B29)</f>
        <v>0</v>
      </c>
      <c r="C30" s="125"/>
      <c r="D30" s="125">
        <f>SUBTOTAL(9,D27:D29)</f>
        <v>28000</v>
      </c>
      <c r="E30" s="125"/>
      <c r="F30" s="125">
        <f>SUBTOTAL(9,F27:F29)</f>
        <v>27025</v>
      </c>
      <c r="G30" s="125"/>
      <c r="H30" s="125">
        <f>SUBTOTAL(9,H27:H29)</f>
        <v>36500</v>
      </c>
    </row>
    <row r="31" spans="1:8">
      <c r="A31" s="122"/>
      <c r="B31" s="125"/>
      <c r="C31" s="125"/>
      <c r="D31" s="125"/>
      <c r="E31" s="125"/>
      <c r="F31" s="125"/>
      <c r="G31" s="125"/>
      <c r="H31" s="126"/>
    </row>
    <row r="32" spans="1:8">
      <c r="A32" s="122" t="s">
        <v>139</v>
      </c>
      <c r="B32" s="125">
        <f>SUM(B16,B22,B24,B30)</f>
        <v>5000</v>
      </c>
      <c r="C32" s="125"/>
      <c r="D32" s="125">
        <f>SUM(D16,D22,D24,D30)</f>
        <v>417438</v>
      </c>
      <c r="E32" s="125"/>
      <c r="F32" s="125">
        <f>SUM(F16,F22,F24,F30)</f>
        <v>403989</v>
      </c>
      <c r="G32" s="125"/>
      <c r="H32" s="126">
        <f>SUM(H16,H22,H24,H30)</f>
        <v>455813.1</v>
      </c>
    </row>
    <row r="33" spans="1:8">
      <c r="A33" s="122"/>
      <c r="B33" s="125"/>
      <c r="C33" s="125"/>
      <c r="D33" s="125"/>
      <c r="E33" s="125"/>
      <c r="F33" s="125"/>
      <c r="G33" s="125"/>
      <c r="H33" s="126"/>
    </row>
    <row r="34" spans="1:8">
      <c r="A34" s="71" t="s">
        <v>140</v>
      </c>
      <c r="B34" s="125">
        <f>+B32*0.2</f>
        <v>1000</v>
      </c>
      <c r="C34" s="125"/>
      <c r="D34" s="125">
        <f>+D32*0.2</f>
        <v>83487.600000000006</v>
      </c>
      <c r="E34" s="125"/>
      <c r="F34" s="125">
        <f>+F32*0.2</f>
        <v>80797.8</v>
      </c>
      <c r="G34" s="125"/>
      <c r="H34" s="126">
        <f>+H32*0.2</f>
        <v>91162.62</v>
      </c>
    </row>
    <row r="35" spans="1:8">
      <c r="A35" s="71"/>
      <c r="B35" s="125"/>
      <c r="C35" s="125"/>
      <c r="D35" s="125"/>
      <c r="E35" s="125"/>
      <c r="F35" s="125"/>
      <c r="G35" s="125"/>
      <c r="H35" s="126"/>
    </row>
    <row r="36" spans="1:8">
      <c r="A36" s="71" t="s">
        <v>141</v>
      </c>
      <c r="B36" s="127">
        <v>0</v>
      </c>
      <c r="C36" s="125"/>
      <c r="D36" s="127">
        <v>6552</v>
      </c>
      <c r="E36" s="125"/>
      <c r="F36" s="127">
        <v>3276</v>
      </c>
      <c r="G36" s="125"/>
      <c r="H36" s="128">
        <f>(65*26)*4</f>
        <v>6760</v>
      </c>
    </row>
    <row r="37" spans="1:8">
      <c r="A37" s="122" t="s">
        <v>142</v>
      </c>
      <c r="B37" s="125">
        <v>258070</v>
      </c>
      <c r="C37" s="125"/>
      <c r="D37" s="125">
        <f>SUM(D32:D36)</f>
        <v>507477.6</v>
      </c>
      <c r="E37" s="125"/>
      <c r="F37" s="125">
        <f>SUM(F32:F36)</f>
        <v>488062.8</v>
      </c>
      <c r="G37" s="125"/>
      <c r="H37" s="126">
        <f>SUM(H32:H36)</f>
        <v>553735.72</v>
      </c>
    </row>
    <row r="38" spans="1:8">
      <c r="A38" s="121"/>
      <c r="B38" s="71"/>
      <c r="C38" s="71"/>
      <c r="D38" s="130"/>
      <c r="E38" s="71"/>
      <c r="F38" s="71"/>
      <c r="G38" s="71"/>
      <c r="H38" s="121"/>
    </row>
    <row r="39" spans="1:8">
      <c r="B39" s="71"/>
      <c r="C39" s="71"/>
      <c r="D39" s="130"/>
      <c r="E39" s="71"/>
      <c r="F39" s="71"/>
      <c r="G39" s="71"/>
      <c r="H39" s="121"/>
    </row>
    <row r="40" spans="1:8">
      <c r="A40" s="131" t="s">
        <v>143</v>
      </c>
      <c r="B40" s="132"/>
      <c r="C40" s="71"/>
      <c r="D40" s="130"/>
      <c r="E40" s="71"/>
      <c r="F40" s="71"/>
      <c r="G40" s="71"/>
      <c r="H40" s="121"/>
    </row>
    <row r="41" spans="1:8">
      <c r="A41" s="71" t="s">
        <v>144</v>
      </c>
      <c r="B41" s="127">
        <v>5376</v>
      </c>
      <c r="C41" s="125"/>
      <c r="D41" s="127">
        <v>7500</v>
      </c>
      <c r="E41" s="125"/>
      <c r="F41" s="127">
        <v>5000</v>
      </c>
      <c r="G41" s="125"/>
      <c r="H41" s="128">
        <v>10000</v>
      </c>
    </row>
    <row r="42" spans="1:8">
      <c r="A42" s="71"/>
      <c r="B42" s="125">
        <f>SUM(B41)</f>
        <v>5376</v>
      </c>
      <c r="C42" s="125"/>
      <c r="D42" s="125">
        <f>SUM(D41)</f>
        <v>7500</v>
      </c>
      <c r="E42" s="125"/>
      <c r="F42" s="125">
        <f>SUM(F41)</f>
        <v>5000</v>
      </c>
      <c r="G42" s="125"/>
      <c r="H42" s="126">
        <f>SUM(H41)</f>
        <v>10000</v>
      </c>
    </row>
    <row r="43" spans="1:8">
      <c r="A43" s="133" t="s">
        <v>145</v>
      </c>
      <c r="B43" s="71"/>
      <c r="C43" s="71"/>
      <c r="D43" s="130"/>
      <c r="E43" s="71"/>
      <c r="F43" s="71"/>
      <c r="G43" s="71"/>
      <c r="H43" s="121"/>
    </row>
    <row r="44" spans="1:8">
      <c r="A44" s="121" t="s">
        <v>146</v>
      </c>
      <c r="B44" s="125">
        <v>10200</v>
      </c>
      <c r="C44" s="125"/>
      <c r="D44" s="125">
        <v>10200</v>
      </c>
      <c r="E44" s="125"/>
      <c r="F44" s="125">
        <v>10200</v>
      </c>
      <c r="G44" s="125"/>
      <c r="H44" s="126">
        <v>10200</v>
      </c>
    </row>
    <row r="45" spans="1:8">
      <c r="A45" s="134" t="s">
        <v>147</v>
      </c>
      <c r="B45" s="125">
        <v>56140</v>
      </c>
      <c r="C45" s="125"/>
      <c r="D45" s="125">
        <v>22500</v>
      </c>
      <c r="E45" s="125"/>
      <c r="F45" s="125">
        <v>19750</v>
      </c>
      <c r="G45" s="125"/>
      <c r="H45" s="126">
        <v>25000</v>
      </c>
    </row>
    <row r="46" spans="1:8">
      <c r="A46" s="71" t="s">
        <v>148</v>
      </c>
      <c r="B46" s="125">
        <v>0</v>
      </c>
      <c r="C46" s="125"/>
      <c r="D46" s="125">
        <v>640</v>
      </c>
      <c r="E46" s="125"/>
      <c r="F46" s="125">
        <v>640</v>
      </c>
      <c r="G46" s="125"/>
      <c r="H46" s="126">
        <v>640</v>
      </c>
    </row>
    <row r="47" spans="1:8">
      <c r="A47" s="71" t="s">
        <v>149</v>
      </c>
      <c r="B47" s="125">
        <v>2115</v>
      </c>
      <c r="C47" s="125"/>
      <c r="D47" s="125">
        <v>800</v>
      </c>
      <c r="E47" s="125"/>
      <c r="F47" s="125">
        <v>800</v>
      </c>
      <c r="G47" s="125"/>
      <c r="H47" s="126">
        <v>800</v>
      </c>
    </row>
    <row r="48" spans="1:8">
      <c r="A48" s="121" t="s">
        <v>150</v>
      </c>
      <c r="B48" s="125">
        <v>580</v>
      </c>
      <c r="C48" s="125"/>
      <c r="D48" s="125">
        <v>11500</v>
      </c>
      <c r="E48" s="125"/>
      <c r="F48" s="125">
        <v>7000</v>
      </c>
      <c r="G48" s="125"/>
      <c r="H48" s="126">
        <v>16000</v>
      </c>
    </row>
    <row r="49" spans="1:8">
      <c r="A49" s="121" t="s">
        <v>151</v>
      </c>
      <c r="B49" s="125">
        <v>8301</v>
      </c>
      <c r="C49" s="125"/>
      <c r="D49" s="125">
        <v>15000</v>
      </c>
      <c r="E49" s="125"/>
      <c r="F49" s="125">
        <v>13000</v>
      </c>
      <c r="G49" s="125"/>
      <c r="H49" s="126">
        <v>17000</v>
      </c>
    </row>
    <row r="50" spans="1:8">
      <c r="A50" s="71" t="s">
        <v>152</v>
      </c>
      <c r="B50" s="125">
        <v>0</v>
      </c>
      <c r="C50" s="125"/>
      <c r="D50" s="125">
        <v>7000</v>
      </c>
      <c r="E50" s="125"/>
      <c r="F50" s="125">
        <v>7000</v>
      </c>
      <c r="G50" s="125"/>
      <c r="H50" s="126">
        <v>7000</v>
      </c>
    </row>
    <row r="51" spans="1:8">
      <c r="A51" s="71" t="s">
        <v>153</v>
      </c>
      <c r="B51" s="125">
        <v>3889</v>
      </c>
      <c r="C51" s="125"/>
      <c r="D51" s="125">
        <v>1200</v>
      </c>
      <c r="E51" s="125"/>
      <c r="F51" s="125">
        <v>1200</v>
      </c>
      <c r="G51" s="125"/>
      <c r="H51" s="126">
        <v>1200</v>
      </c>
    </row>
    <row r="52" spans="1:8">
      <c r="A52" s="71" t="s">
        <v>154</v>
      </c>
      <c r="B52" s="125">
        <v>1005</v>
      </c>
      <c r="C52" s="125"/>
      <c r="D52" s="125">
        <v>2000</v>
      </c>
      <c r="E52" s="125"/>
      <c r="F52" s="125">
        <v>2000</v>
      </c>
      <c r="G52" s="125"/>
      <c r="H52" s="126">
        <v>2000</v>
      </c>
    </row>
    <row r="53" spans="1:8">
      <c r="A53" s="71" t="s">
        <v>155</v>
      </c>
      <c r="B53" s="125">
        <f>2179+23427</f>
        <v>25606</v>
      </c>
      <c r="C53" s="125"/>
      <c r="D53" s="125">
        <v>15000</v>
      </c>
      <c r="E53" s="125"/>
      <c r="F53" s="125">
        <v>12000</v>
      </c>
      <c r="G53" s="125"/>
      <c r="H53" s="126">
        <v>20000</v>
      </c>
    </row>
    <row r="54" spans="1:8">
      <c r="A54" s="71" t="s">
        <v>156</v>
      </c>
      <c r="B54" s="125">
        <v>0</v>
      </c>
      <c r="C54" s="125"/>
      <c r="D54" s="125">
        <v>10900</v>
      </c>
      <c r="E54" s="125"/>
      <c r="F54" s="125">
        <v>6972</v>
      </c>
      <c r="G54" s="125"/>
      <c r="H54" s="126">
        <v>10900</v>
      </c>
    </row>
    <row r="55" spans="1:8">
      <c r="A55" s="71" t="s">
        <v>157</v>
      </c>
      <c r="B55" s="125">
        <v>0</v>
      </c>
      <c r="C55" s="125"/>
      <c r="D55" s="125">
        <v>4860</v>
      </c>
      <c r="E55" s="125"/>
      <c r="F55" s="125">
        <v>4860</v>
      </c>
      <c r="G55" s="125"/>
      <c r="H55" s="126">
        <v>10000</v>
      </c>
    </row>
    <row r="56" spans="1:8">
      <c r="A56" s="71" t="s">
        <v>158</v>
      </c>
      <c r="B56" s="125">
        <v>0</v>
      </c>
      <c r="C56" s="125"/>
      <c r="D56" s="125">
        <v>1800</v>
      </c>
      <c r="E56" s="125"/>
      <c r="F56" s="125">
        <v>1800</v>
      </c>
      <c r="G56" s="125"/>
      <c r="H56" s="126">
        <v>1800</v>
      </c>
    </row>
    <row r="57" spans="1:8">
      <c r="A57" s="134" t="s">
        <v>159</v>
      </c>
      <c r="B57" s="125">
        <f>19025-10200+14474+38250</f>
        <v>61549</v>
      </c>
      <c r="C57" s="125"/>
      <c r="D57" s="125">
        <f>SUM(D60:D63)</f>
        <v>172000</v>
      </c>
      <c r="E57" s="125"/>
      <c r="F57" s="125">
        <f>SUM(F60:F63)</f>
        <v>217000</v>
      </c>
      <c r="G57" s="125"/>
      <c r="H57" s="126">
        <f>SUM(H60:H63)</f>
        <v>200000</v>
      </c>
    </row>
    <row r="58" spans="1:8">
      <c r="A58" s="68" t="s">
        <v>134</v>
      </c>
      <c r="B58" s="127">
        <v>30495</v>
      </c>
      <c r="C58" s="135"/>
      <c r="D58" s="127">
        <v>0</v>
      </c>
      <c r="E58" s="127"/>
      <c r="F58" s="127">
        <v>0</v>
      </c>
      <c r="G58" s="127"/>
      <c r="H58" s="126">
        <v>0</v>
      </c>
    </row>
    <row r="59" spans="1:8">
      <c r="A59" s="134"/>
      <c r="B59" s="134"/>
      <c r="C59" s="125"/>
      <c r="D59" s="125"/>
      <c r="E59" s="125"/>
      <c r="F59" s="125"/>
      <c r="G59" s="125"/>
      <c r="H59" s="126"/>
    </row>
    <row r="60" spans="1:8">
      <c r="A60" s="136" t="s">
        <v>160</v>
      </c>
      <c r="B60" s="137">
        <v>0</v>
      </c>
      <c r="C60" s="137"/>
      <c r="D60" s="137">
        <v>50000</v>
      </c>
      <c r="E60" s="137"/>
      <c r="F60" s="137">
        <v>85000</v>
      </c>
      <c r="G60" s="137"/>
      <c r="H60" s="138">
        <v>50000</v>
      </c>
    </row>
    <row r="61" spans="1:8">
      <c r="A61" s="139" t="s">
        <v>161</v>
      </c>
      <c r="B61" s="125">
        <v>0</v>
      </c>
      <c r="C61" s="125"/>
      <c r="D61" s="125">
        <v>50000</v>
      </c>
      <c r="E61" s="125"/>
      <c r="F61" s="125">
        <v>59000</v>
      </c>
      <c r="G61" s="125"/>
      <c r="H61" s="126">
        <v>50000</v>
      </c>
    </row>
    <row r="62" spans="1:8">
      <c r="A62" s="139" t="s">
        <v>162</v>
      </c>
      <c r="B62" s="125">
        <v>0</v>
      </c>
      <c r="C62" s="125"/>
      <c r="D62" s="125">
        <v>57000</v>
      </c>
      <c r="E62" s="125"/>
      <c r="F62" s="125">
        <v>57000</v>
      </c>
      <c r="G62" s="125"/>
      <c r="H62" s="126">
        <v>60000</v>
      </c>
    </row>
    <row r="63" spans="1:8">
      <c r="A63" s="140" t="s">
        <v>163</v>
      </c>
      <c r="B63" s="127">
        <v>0</v>
      </c>
      <c r="C63" s="127"/>
      <c r="D63" s="127">
        <v>15000</v>
      </c>
      <c r="E63" s="127"/>
      <c r="F63" s="127">
        <v>16000</v>
      </c>
      <c r="G63" s="127"/>
      <c r="H63" s="128">
        <v>40000</v>
      </c>
    </row>
    <row r="64" spans="1:8">
      <c r="A64" s="71"/>
      <c r="B64" s="125"/>
      <c r="C64" s="125"/>
      <c r="D64" s="125"/>
      <c r="E64" s="125"/>
      <c r="F64" s="125"/>
      <c r="G64" s="125"/>
      <c r="H64" s="126"/>
    </row>
    <row r="65" spans="1:8">
      <c r="A65" s="122" t="s">
        <v>164</v>
      </c>
      <c r="B65" s="125">
        <f>SUM(B44:B58)</f>
        <v>199880</v>
      </c>
      <c r="C65" s="125"/>
      <c r="D65" s="125">
        <f>SUM(D44:D58)</f>
        <v>275400</v>
      </c>
      <c r="E65" s="125"/>
      <c r="F65" s="125">
        <f>SUM(F44:F58)</f>
        <v>304222</v>
      </c>
      <c r="G65" s="125"/>
      <c r="H65" s="126">
        <f>SUM(H44:H58)</f>
        <v>322540</v>
      </c>
    </row>
    <row r="66" spans="1:8">
      <c r="A66" s="71"/>
      <c r="B66" s="125"/>
      <c r="C66" s="125"/>
      <c r="D66" s="125"/>
      <c r="E66" s="125"/>
      <c r="F66" s="125"/>
      <c r="G66" s="125"/>
      <c r="H66" s="126"/>
    </row>
    <row r="67" spans="1:8">
      <c r="A67" s="141" t="s">
        <v>165</v>
      </c>
      <c r="B67" s="132"/>
      <c r="C67" s="71"/>
      <c r="D67" s="130"/>
      <c r="E67" s="71"/>
      <c r="F67" s="71"/>
      <c r="G67" s="71"/>
      <c r="H67" s="121"/>
    </row>
    <row r="68" spans="1:8">
      <c r="A68" s="71" t="s">
        <v>166</v>
      </c>
      <c r="B68" s="127">
        <v>0</v>
      </c>
      <c r="C68" s="125"/>
      <c r="D68" s="127">
        <v>2000</v>
      </c>
      <c r="E68" s="125"/>
      <c r="F68" s="127">
        <v>2000</v>
      </c>
      <c r="G68" s="125"/>
      <c r="H68" s="128">
        <v>2000</v>
      </c>
    </row>
    <row r="69" spans="1:8">
      <c r="A69" s="71"/>
      <c r="B69" s="125">
        <f>SUM(B68)</f>
        <v>0</v>
      </c>
      <c r="C69" s="125"/>
      <c r="D69" s="125">
        <f>SUM(D68)</f>
        <v>2000</v>
      </c>
      <c r="E69" s="125"/>
      <c r="F69" s="125">
        <f>SUM(F68)</f>
        <v>2000</v>
      </c>
      <c r="G69" s="125"/>
      <c r="H69" s="126">
        <f>SUM(H68)</f>
        <v>2000</v>
      </c>
    </row>
    <row r="70" spans="1:8">
      <c r="A70" s="71"/>
      <c r="B70" s="71"/>
      <c r="C70" s="71"/>
      <c r="D70" s="71"/>
      <c r="E70" s="71"/>
      <c r="F70" s="71"/>
      <c r="G70" s="71"/>
      <c r="H70" s="121"/>
    </row>
    <row r="71" spans="1:8">
      <c r="A71" s="419" t="s">
        <v>167</v>
      </c>
      <c r="B71" s="419"/>
      <c r="C71" s="71"/>
      <c r="D71" s="130"/>
      <c r="E71" s="71"/>
      <c r="F71" s="71"/>
      <c r="G71" s="71"/>
      <c r="H71" s="121"/>
    </row>
    <row r="72" spans="1:8">
      <c r="A72" s="134" t="s">
        <v>168</v>
      </c>
      <c r="B72" s="142">
        <v>0</v>
      </c>
      <c r="C72" s="142"/>
      <c r="D72" s="125">
        <v>170000</v>
      </c>
      <c r="E72" s="125"/>
      <c r="F72" s="142">
        <v>0</v>
      </c>
      <c r="G72" s="125"/>
      <c r="H72" s="143">
        <v>170000</v>
      </c>
    </row>
    <row r="73" spans="1:8">
      <c r="A73" s="71" t="s">
        <v>169</v>
      </c>
      <c r="B73" s="125">
        <v>0</v>
      </c>
      <c r="C73" s="125"/>
      <c r="D73" s="125">
        <v>3600</v>
      </c>
      <c r="E73" s="125"/>
      <c r="F73" s="125">
        <v>3600</v>
      </c>
      <c r="G73" s="125"/>
      <c r="H73" s="126">
        <v>3600</v>
      </c>
    </row>
    <row r="74" spans="1:8">
      <c r="A74" s="71" t="s">
        <v>170</v>
      </c>
      <c r="B74" s="127">
        <v>0</v>
      </c>
      <c r="C74" s="125"/>
      <c r="D74" s="127">
        <v>1400</v>
      </c>
      <c r="E74" s="125"/>
      <c r="F74" s="127">
        <v>1400</v>
      </c>
      <c r="G74" s="125"/>
      <c r="H74" s="128">
        <v>1400</v>
      </c>
    </row>
    <row r="75" spans="1:8">
      <c r="A75" s="71"/>
      <c r="B75" s="127">
        <f>SUM(B72:B74)</f>
        <v>0</v>
      </c>
      <c r="C75" s="125"/>
      <c r="D75" s="127">
        <f>SUM(D72:D74)</f>
        <v>175000</v>
      </c>
      <c r="E75" s="125"/>
      <c r="F75" s="127">
        <f>SUM(F72:F74)</f>
        <v>5000</v>
      </c>
      <c r="G75" s="125"/>
      <c r="H75" s="128">
        <f>SUM(H72:H74)</f>
        <v>175000</v>
      </c>
    </row>
    <row r="76" spans="1:8">
      <c r="A76" s="71"/>
      <c r="B76" s="71"/>
      <c r="C76" s="71"/>
      <c r="D76" s="71"/>
      <c r="E76" s="130"/>
      <c r="F76" s="71"/>
      <c r="G76" s="71"/>
      <c r="H76" s="121"/>
    </row>
    <row r="77" spans="1:8" ht="13.5" thickBot="1">
      <c r="A77" s="71" t="s">
        <v>171</v>
      </c>
      <c r="B77" s="144">
        <f>SUM(B37,B42,B65,B68,B75)</f>
        <v>463326</v>
      </c>
      <c r="C77" s="71"/>
      <c r="D77" s="144">
        <f>SUM(D37,D42,D65,D69,D75)</f>
        <v>967377.6</v>
      </c>
      <c r="E77" s="130"/>
      <c r="F77" s="144">
        <f>SUM(F37,F42,G66,F65,F69,F75)</f>
        <v>804284.8</v>
      </c>
      <c r="G77" s="71"/>
      <c r="H77" s="145">
        <f>SUM(H37,H42,H65,H69,H75)</f>
        <v>1063275.72</v>
      </c>
    </row>
    <row r="78" spans="1:8" ht="13.5" thickTop="1">
      <c r="A78" s="71"/>
      <c r="B78" s="71"/>
      <c r="C78" s="71"/>
      <c r="D78" s="71"/>
      <c r="E78" s="130"/>
      <c r="F78" s="71"/>
      <c r="G78" s="71"/>
      <c r="H78" s="71"/>
    </row>
    <row r="79" spans="1:8">
      <c r="A79" s="71"/>
      <c r="B79" s="71"/>
      <c r="C79" s="71"/>
      <c r="D79" s="71"/>
      <c r="E79" s="130"/>
      <c r="F79" s="71"/>
      <c r="G79" s="71"/>
      <c r="H79" s="71"/>
    </row>
    <row r="80" spans="1:8">
      <c r="A80" s="71"/>
      <c r="B80" s="71"/>
      <c r="C80" s="71"/>
      <c r="D80" s="71"/>
      <c r="E80" s="130"/>
      <c r="F80" s="71"/>
      <c r="G80" s="71"/>
      <c r="H80" s="71"/>
    </row>
    <row r="81" spans="1:8">
      <c r="A81" s="71"/>
      <c r="B81" s="71"/>
      <c r="C81" s="71"/>
      <c r="D81" s="71"/>
      <c r="E81" s="130"/>
      <c r="F81" s="71"/>
      <c r="G81" s="71"/>
      <c r="H81" s="71"/>
    </row>
    <row r="82" spans="1:8">
      <c r="A82" s="71"/>
      <c r="B82" s="71"/>
      <c r="C82" s="71"/>
      <c r="D82" s="71"/>
      <c r="E82" s="130"/>
      <c r="F82" s="71"/>
      <c r="G82" s="71"/>
      <c r="H82" s="71"/>
    </row>
    <row r="83" spans="1:8">
      <c r="A83" s="71"/>
      <c r="B83" s="71"/>
      <c r="C83" s="71"/>
      <c r="D83" s="71"/>
      <c r="E83" s="130"/>
      <c r="F83" s="71"/>
      <c r="G83" s="71"/>
      <c r="H83" s="71"/>
    </row>
    <row r="84" spans="1:8">
      <c r="A84" s="418"/>
      <c r="B84" s="418"/>
      <c r="C84" s="71"/>
      <c r="D84" s="71"/>
      <c r="E84" s="130"/>
      <c r="F84" s="71"/>
      <c r="G84" s="71"/>
      <c r="H84" s="71"/>
    </row>
    <row r="85" spans="1:8">
      <c r="A85" s="71"/>
      <c r="B85" s="71"/>
      <c r="C85" s="71"/>
      <c r="D85" s="71"/>
      <c r="E85" s="130"/>
      <c r="F85" s="71"/>
      <c r="G85" s="71"/>
      <c r="H85" s="71"/>
    </row>
    <row r="86" spans="1:8">
      <c r="A86" s="71"/>
      <c r="B86" s="418"/>
      <c r="C86" s="418"/>
      <c r="D86" s="71"/>
      <c r="E86" s="130"/>
      <c r="F86" s="71"/>
      <c r="G86" s="71"/>
      <c r="H86" s="71"/>
    </row>
    <row r="87" spans="1:8">
      <c r="A87" s="71"/>
      <c r="B87" s="418"/>
      <c r="C87" s="418"/>
      <c r="D87" s="71"/>
      <c r="E87" s="130"/>
      <c r="F87" s="71"/>
      <c r="G87" s="71"/>
      <c r="H87" s="71"/>
    </row>
    <row r="88" spans="1:8">
      <c r="A88" s="71"/>
      <c r="B88" s="418"/>
      <c r="C88" s="418"/>
      <c r="D88" s="71"/>
      <c r="E88" s="130"/>
      <c r="F88" s="71"/>
      <c r="G88" s="71"/>
      <c r="H88" s="71"/>
    </row>
    <row r="89" spans="1:8">
      <c r="A89" s="71"/>
      <c r="B89" s="418"/>
      <c r="C89" s="418"/>
      <c r="D89" s="71"/>
      <c r="E89" s="130"/>
      <c r="F89" s="71"/>
      <c r="G89" s="71"/>
      <c r="H89" s="71"/>
    </row>
    <row r="90" spans="1:8">
      <c r="A90" s="71"/>
      <c r="B90" s="71"/>
      <c r="C90" s="71"/>
      <c r="D90" s="71"/>
      <c r="E90" s="130"/>
      <c r="F90" s="71"/>
      <c r="G90" s="71"/>
      <c r="H90" s="71"/>
    </row>
    <row r="91" spans="1:8">
      <c r="A91" s="71"/>
      <c r="B91" s="71"/>
      <c r="C91" s="71"/>
      <c r="D91" s="71"/>
      <c r="E91" s="130"/>
      <c r="F91" s="71"/>
      <c r="G91" s="71"/>
      <c r="H91" s="71"/>
    </row>
    <row r="92" spans="1:8">
      <c r="A92" s="71"/>
      <c r="B92" s="418"/>
      <c r="C92" s="418"/>
      <c r="D92" s="71"/>
      <c r="E92" s="130"/>
      <c r="F92" s="71"/>
      <c r="G92" s="71"/>
      <c r="H92" s="71"/>
    </row>
    <row r="93" spans="1:8">
      <c r="A93" s="71"/>
      <c r="B93" s="418"/>
      <c r="C93" s="418"/>
      <c r="D93" s="71"/>
      <c r="E93" s="130"/>
      <c r="F93" s="71"/>
      <c r="G93" s="71"/>
      <c r="H93" s="71"/>
    </row>
    <row r="94" spans="1:8">
      <c r="A94" s="71"/>
      <c r="B94" s="418"/>
      <c r="C94" s="418"/>
      <c r="D94" s="71"/>
      <c r="E94" s="130"/>
      <c r="F94" s="71"/>
      <c r="G94" s="71"/>
      <c r="H94" s="71"/>
    </row>
    <row r="95" spans="1:8">
      <c r="A95" s="71"/>
      <c r="B95" s="71"/>
      <c r="C95" s="71"/>
      <c r="D95" s="71"/>
      <c r="E95" s="130"/>
      <c r="F95" s="71"/>
      <c r="G95" s="71"/>
      <c r="H95" s="71"/>
    </row>
    <row r="96" spans="1:8">
      <c r="A96" s="71"/>
      <c r="B96" s="71"/>
      <c r="C96" s="71"/>
      <c r="D96" s="71"/>
      <c r="E96" s="130"/>
      <c r="F96" s="71"/>
      <c r="G96" s="71"/>
      <c r="H96" s="71"/>
    </row>
    <row r="97" spans="1:8">
      <c r="A97" s="71"/>
      <c r="B97" s="418"/>
      <c r="C97" s="418"/>
      <c r="D97" s="71"/>
      <c r="E97" s="130"/>
      <c r="F97" s="71"/>
      <c r="G97" s="71"/>
      <c r="H97" s="71"/>
    </row>
    <row r="98" spans="1:8">
      <c r="A98" s="71"/>
      <c r="B98" s="418"/>
      <c r="C98" s="418"/>
      <c r="D98" s="71"/>
      <c r="E98" s="130"/>
      <c r="F98" s="71"/>
      <c r="G98" s="71"/>
      <c r="H98" s="71"/>
    </row>
    <row r="99" spans="1:8">
      <c r="A99" s="71"/>
      <c r="B99" s="71"/>
      <c r="C99" s="71"/>
      <c r="D99" s="71"/>
      <c r="E99" s="130"/>
      <c r="F99" s="71"/>
      <c r="G99" s="71"/>
      <c r="H99" s="71"/>
    </row>
    <row r="100" spans="1:8">
      <c r="A100" s="71"/>
      <c r="B100" s="71"/>
      <c r="C100" s="71"/>
      <c r="D100" s="71"/>
      <c r="E100" s="130"/>
      <c r="F100" s="71"/>
      <c r="G100" s="71"/>
      <c r="H100" s="71"/>
    </row>
    <row r="101" spans="1:8">
      <c r="A101" s="71"/>
      <c r="B101" s="418"/>
      <c r="C101" s="418"/>
      <c r="D101" s="71"/>
      <c r="E101" s="130"/>
      <c r="F101" s="71"/>
      <c r="G101" s="71"/>
      <c r="H101" s="71"/>
    </row>
    <row r="102" spans="1:8">
      <c r="A102" s="71"/>
      <c r="B102" s="418"/>
      <c r="C102" s="418"/>
      <c r="D102" s="71"/>
      <c r="E102" s="130"/>
      <c r="F102" s="71"/>
      <c r="G102" s="71"/>
      <c r="H102" s="71"/>
    </row>
    <row r="103" spans="1:8">
      <c r="A103" s="71"/>
      <c r="B103" s="71"/>
      <c r="C103" s="71"/>
      <c r="D103" s="71"/>
      <c r="E103" s="130"/>
      <c r="F103" s="71"/>
      <c r="G103" s="71"/>
      <c r="H103" s="71"/>
    </row>
    <row r="104" spans="1:8">
      <c r="A104" s="71"/>
      <c r="B104" s="71"/>
      <c r="C104" s="71"/>
      <c r="D104" s="71"/>
      <c r="E104" s="130"/>
      <c r="F104" s="71"/>
      <c r="G104" s="71"/>
      <c r="H104" s="71"/>
    </row>
    <row r="105" spans="1:8">
      <c r="A105" s="71"/>
      <c r="B105" s="418"/>
      <c r="C105" s="418"/>
      <c r="D105" s="71"/>
      <c r="E105" s="130"/>
      <c r="F105" s="71"/>
      <c r="G105" s="71"/>
      <c r="H105" s="71"/>
    </row>
    <row r="106" spans="1:8">
      <c r="A106" s="71"/>
      <c r="B106" s="71"/>
      <c r="C106" s="71"/>
      <c r="D106" s="71"/>
      <c r="E106" s="130"/>
      <c r="F106" s="71"/>
      <c r="G106" s="71"/>
      <c r="H106" s="71"/>
    </row>
    <row r="107" spans="1:8">
      <c r="A107" s="71"/>
      <c r="B107" s="71"/>
      <c r="C107" s="71"/>
      <c r="D107" s="71"/>
      <c r="E107" s="130"/>
      <c r="F107" s="71"/>
      <c r="G107" s="71"/>
      <c r="H107" s="71"/>
    </row>
    <row r="108" spans="1:8">
      <c r="A108" s="71"/>
      <c r="B108" s="71"/>
      <c r="C108" s="71"/>
      <c r="D108" s="71"/>
      <c r="E108" s="130"/>
      <c r="F108" s="71"/>
      <c r="G108" s="71"/>
      <c r="H108" s="71"/>
    </row>
    <row r="109" spans="1:8">
      <c r="A109" s="71"/>
      <c r="B109" s="418"/>
      <c r="C109" s="418"/>
      <c r="D109" s="71"/>
      <c r="E109" s="130"/>
      <c r="F109" s="71"/>
      <c r="G109" s="71"/>
      <c r="H109" s="71"/>
    </row>
    <row r="110" spans="1:8">
      <c r="A110" s="71"/>
      <c r="B110" s="71"/>
      <c r="C110" s="71"/>
      <c r="D110" s="71"/>
      <c r="E110" s="130"/>
      <c r="F110" s="71"/>
      <c r="G110" s="71"/>
      <c r="H110" s="71"/>
    </row>
    <row r="111" spans="1:8">
      <c r="A111" s="71"/>
      <c r="B111" s="71"/>
      <c r="C111" s="71"/>
      <c r="D111" s="71"/>
      <c r="E111" s="130"/>
      <c r="F111" s="71"/>
      <c r="G111" s="71"/>
      <c r="H111" s="71"/>
    </row>
    <row r="112" spans="1:8">
      <c r="A112" s="71"/>
      <c r="B112" s="71"/>
      <c r="C112" s="71"/>
      <c r="D112" s="71"/>
      <c r="E112" s="130"/>
      <c r="F112" s="71"/>
      <c r="G112" s="71"/>
      <c r="H112" s="71"/>
    </row>
    <row r="113" spans="1:8">
      <c r="A113" s="71"/>
      <c r="B113" s="418"/>
      <c r="C113" s="418"/>
      <c r="D113" s="71"/>
      <c r="E113" s="130"/>
      <c r="F113" s="71"/>
      <c r="G113" s="71"/>
      <c r="H113" s="71"/>
    </row>
    <row r="114" spans="1:8">
      <c r="A114" s="71"/>
      <c r="B114" s="418"/>
      <c r="C114" s="418"/>
      <c r="D114" s="71"/>
      <c r="E114" s="130"/>
      <c r="F114" s="71"/>
      <c r="G114" s="71"/>
      <c r="H114" s="71"/>
    </row>
    <row r="115" spans="1:8">
      <c r="A115" s="71"/>
      <c r="B115" s="418"/>
      <c r="C115" s="418"/>
      <c r="D115" s="71"/>
      <c r="E115" s="130"/>
      <c r="F115" s="71"/>
      <c r="G115" s="71"/>
      <c r="H115" s="71"/>
    </row>
    <row r="116" spans="1:8">
      <c r="A116" s="71"/>
      <c r="B116" s="71"/>
      <c r="C116" s="71"/>
      <c r="D116" s="71"/>
      <c r="E116" s="130"/>
      <c r="F116" s="71"/>
      <c r="G116" s="71"/>
      <c r="H116" s="71"/>
    </row>
    <row r="117" spans="1:8">
      <c r="A117" s="71"/>
      <c r="B117" s="71"/>
      <c r="C117" s="71"/>
      <c r="D117" s="71"/>
      <c r="E117" s="130"/>
      <c r="F117" s="71"/>
      <c r="G117" s="71"/>
      <c r="H117" s="71"/>
    </row>
    <row r="118" spans="1:8">
      <c r="A118" s="71"/>
      <c r="B118" s="418"/>
      <c r="C118" s="418"/>
      <c r="D118" s="418"/>
      <c r="E118" s="130"/>
      <c r="F118" s="71"/>
      <c r="G118" s="71"/>
      <c r="H118" s="71"/>
    </row>
    <row r="119" spans="1:8">
      <c r="A119" s="71"/>
      <c r="B119" s="71"/>
      <c r="C119" s="71"/>
      <c r="D119" s="71"/>
      <c r="E119" s="130"/>
      <c r="F119" s="71"/>
      <c r="G119" s="71"/>
      <c r="H119" s="71"/>
    </row>
    <row r="120" spans="1:8">
      <c r="A120" s="139"/>
      <c r="B120" s="71"/>
      <c r="C120" s="71"/>
      <c r="D120" s="71"/>
      <c r="E120" s="130"/>
      <c r="F120" s="71"/>
      <c r="G120" s="71"/>
      <c r="H120" s="71"/>
    </row>
    <row r="121" spans="1:8">
      <c r="A121" s="139"/>
      <c r="B121" s="71"/>
      <c r="E121" s="146"/>
    </row>
    <row r="122" spans="1:8">
      <c r="A122" s="421"/>
      <c r="B122" s="422"/>
      <c r="E122" s="146"/>
    </row>
    <row r="123" spans="1:8">
      <c r="A123" s="139"/>
      <c r="B123" s="71"/>
      <c r="E123" s="146"/>
    </row>
    <row r="124" spans="1:8">
      <c r="A124" s="420"/>
      <c r="B124" s="418"/>
      <c r="E124" s="147"/>
    </row>
    <row r="125" spans="1:8">
      <c r="A125" s="139"/>
      <c r="B125" s="71"/>
      <c r="E125" s="146"/>
    </row>
    <row r="126" spans="1:8">
      <c r="A126" s="139"/>
      <c r="B126" s="71"/>
      <c r="E126" s="146"/>
    </row>
    <row r="127" spans="1:8">
      <c r="A127" s="139"/>
      <c r="B127" s="71"/>
      <c r="E127" s="146"/>
    </row>
    <row r="128" spans="1:8">
      <c r="A128" s="139"/>
      <c r="B128" s="71"/>
      <c r="E128" s="146"/>
    </row>
    <row r="129" spans="1:8">
      <c r="A129" s="139"/>
      <c r="B129" s="71"/>
    </row>
    <row r="130" spans="1:8">
      <c r="A130" s="139"/>
      <c r="B130" s="71"/>
    </row>
    <row r="131" spans="1:8">
      <c r="A131" s="139"/>
      <c r="B131" s="71"/>
    </row>
    <row r="132" spans="1:8">
      <c r="A132" s="139"/>
      <c r="B132" s="71"/>
    </row>
    <row r="133" spans="1:8">
      <c r="A133" s="139"/>
      <c r="B133" s="71"/>
    </row>
    <row r="134" spans="1:8">
      <c r="A134" s="139"/>
      <c r="B134" s="71"/>
    </row>
    <row r="135" spans="1:8">
      <c r="A135" s="139"/>
      <c r="B135" s="71"/>
    </row>
    <row r="136" spans="1:8">
      <c r="A136" s="139"/>
      <c r="B136" s="71"/>
    </row>
    <row r="137" spans="1:8">
      <c r="A137" s="139"/>
      <c r="B137" s="71"/>
    </row>
    <row r="138" spans="1:8">
      <c r="A138" s="139"/>
      <c r="B138" s="71"/>
    </row>
    <row r="139" spans="1:8">
      <c r="A139" s="139"/>
      <c r="B139" s="71"/>
    </row>
    <row r="140" spans="1:8">
      <c r="A140" s="140"/>
      <c r="B140" s="135"/>
      <c r="C140" s="135"/>
      <c r="D140" s="135"/>
      <c r="E140" s="135"/>
      <c r="F140" s="135"/>
      <c r="G140" s="135"/>
      <c r="H140" s="135"/>
    </row>
  </sheetData>
  <mergeCells count="25">
    <mergeCell ref="A124:B124"/>
    <mergeCell ref="B109:C109"/>
    <mergeCell ref="B113:C113"/>
    <mergeCell ref="B114:C114"/>
    <mergeCell ref="B115:C115"/>
    <mergeCell ref="B118:D118"/>
    <mergeCell ref="A122:B122"/>
    <mergeCell ref="B105:C105"/>
    <mergeCell ref="B86:C86"/>
    <mergeCell ref="B87:C87"/>
    <mergeCell ref="B88:C88"/>
    <mergeCell ref="B89:C89"/>
    <mergeCell ref="B92:C92"/>
    <mergeCell ref="B93:C93"/>
    <mergeCell ref="B94:C94"/>
    <mergeCell ref="B97:C97"/>
    <mergeCell ref="B98:C98"/>
    <mergeCell ref="B101:C101"/>
    <mergeCell ref="B102:C102"/>
    <mergeCell ref="A84:B84"/>
    <mergeCell ref="A1:H1"/>
    <mergeCell ref="A2:H2"/>
    <mergeCell ref="A3:H3"/>
    <mergeCell ref="A8:B8"/>
    <mergeCell ref="A71:B71"/>
  </mergeCells>
  <printOptions horizontalCentered="1"/>
  <pageMargins left="0.2" right="0.2" top="0.5" bottom="0.5" header="0.3" footer="0.3"/>
  <pageSetup firstPageNumber="18" fitToHeight="2" orientation="portrait" useFirstPageNumber="1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sqref="A1:I1"/>
    </sheetView>
  </sheetViews>
  <sheetFormatPr defaultRowHeight="12.75"/>
  <cols>
    <col min="1" max="1" width="36.7109375" style="148" customWidth="1"/>
    <col min="2" max="2" width="11.28515625" style="148" customWidth="1"/>
    <col min="3" max="3" width="1.7109375" style="148" customWidth="1"/>
    <col min="4" max="4" width="11.28515625" style="148" bestFit="1" customWidth="1"/>
    <col min="5" max="5" width="1.7109375" style="148" customWidth="1"/>
    <col min="6" max="6" width="12.7109375" style="148" customWidth="1"/>
    <col min="7" max="7" width="1.7109375" style="148" customWidth="1"/>
    <col min="8" max="8" width="11.28515625" style="148" bestFit="1" customWidth="1"/>
    <col min="9" max="10" width="1.7109375" style="148" customWidth="1"/>
    <col min="11" max="256" width="9.140625" style="148"/>
    <col min="257" max="257" width="36.7109375" style="148" customWidth="1"/>
    <col min="258" max="258" width="11.28515625" style="148" customWidth="1"/>
    <col min="259" max="259" width="1.7109375" style="148" customWidth="1"/>
    <col min="260" max="260" width="11.28515625" style="148" bestFit="1" customWidth="1"/>
    <col min="261" max="261" width="1.7109375" style="148" customWidth="1"/>
    <col min="262" max="262" width="12.7109375" style="148" customWidth="1"/>
    <col min="263" max="263" width="1.7109375" style="148" customWidth="1"/>
    <col min="264" max="264" width="11.28515625" style="148" bestFit="1" customWidth="1"/>
    <col min="265" max="266" width="1.7109375" style="148" customWidth="1"/>
    <col min="267" max="512" width="9.140625" style="148"/>
    <col min="513" max="513" width="36.7109375" style="148" customWidth="1"/>
    <col min="514" max="514" width="11.28515625" style="148" customWidth="1"/>
    <col min="515" max="515" width="1.7109375" style="148" customWidth="1"/>
    <col min="516" max="516" width="11.28515625" style="148" bestFit="1" customWidth="1"/>
    <col min="517" max="517" width="1.7109375" style="148" customWidth="1"/>
    <col min="518" max="518" width="12.7109375" style="148" customWidth="1"/>
    <col min="519" max="519" width="1.7109375" style="148" customWidth="1"/>
    <col min="520" max="520" width="11.28515625" style="148" bestFit="1" customWidth="1"/>
    <col min="521" max="522" width="1.7109375" style="148" customWidth="1"/>
    <col min="523" max="768" width="9.140625" style="148"/>
    <col min="769" max="769" width="36.7109375" style="148" customWidth="1"/>
    <col min="770" max="770" width="11.28515625" style="148" customWidth="1"/>
    <col min="771" max="771" width="1.7109375" style="148" customWidth="1"/>
    <col min="772" max="772" width="11.28515625" style="148" bestFit="1" customWidth="1"/>
    <col min="773" max="773" width="1.7109375" style="148" customWidth="1"/>
    <col min="774" max="774" width="12.7109375" style="148" customWidth="1"/>
    <col min="775" max="775" width="1.7109375" style="148" customWidth="1"/>
    <col min="776" max="776" width="11.28515625" style="148" bestFit="1" customWidth="1"/>
    <col min="777" max="778" width="1.7109375" style="148" customWidth="1"/>
    <col min="779" max="1024" width="9.140625" style="148"/>
    <col min="1025" max="1025" width="36.7109375" style="148" customWidth="1"/>
    <col min="1026" max="1026" width="11.28515625" style="148" customWidth="1"/>
    <col min="1027" max="1027" width="1.7109375" style="148" customWidth="1"/>
    <col min="1028" max="1028" width="11.28515625" style="148" bestFit="1" customWidth="1"/>
    <col min="1029" max="1029" width="1.7109375" style="148" customWidth="1"/>
    <col min="1030" max="1030" width="12.7109375" style="148" customWidth="1"/>
    <col min="1031" max="1031" width="1.7109375" style="148" customWidth="1"/>
    <col min="1032" max="1032" width="11.28515625" style="148" bestFit="1" customWidth="1"/>
    <col min="1033" max="1034" width="1.7109375" style="148" customWidth="1"/>
    <col min="1035" max="1280" width="9.140625" style="148"/>
    <col min="1281" max="1281" width="36.7109375" style="148" customWidth="1"/>
    <col min="1282" max="1282" width="11.28515625" style="148" customWidth="1"/>
    <col min="1283" max="1283" width="1.7109375" style="148" customWidth="1"/>
    <col min="1284" max="1284" width="11.28515625" style="148" bestFit="1" customWidth="1"/>
    <col min="1285" max="1285" width="1.7109375" style="148" customWidth="1"/>
    <col min="1286" max="1286" width="12.7109375" style="148" customWidth="1"/>
    <col min="1287" max="1287" width="1.7109375" style="148" customWidth="1"/>
    <col min="1288" max="1288" width="11.28515625" style="148" bestFit="1" customWidth="1"/>
    <col min="1289" max="1290" width="1.7109375" style="148" customWidth="1"/>
    <col min="1291" max="1536" width="9.140625" style="148"/>
    <col min="1537" max="1537" width="36.7109375" style="148" customWidth="1"/>
    <col min="1538" max="1538" width="11.28515625" style="148" customWidth="1"/>
    <col min="1539" max="1539" width="1.7109375" style="148" customWidth="1"/>
    <col min="1540" max="1540" width="11.28515625" style="148" bestFit="1" customWidth="1"/>
    <col min="1541" max="1541" width="1.7109375" style="148" customWidth="1"/>
    <col min="1542" max="1542" width="12.7109375" style="148" customWidth="1"/>
    <col min="1543" max="1543" width="1.7109375" style="148" customWidth="1"/>
    <col min="1544" max="1544" width="11.28515625" style="148" bestFit="1" customWidth="1"/>
    <col min="1545" max="1546" width="1.7109375" style="148" customWidth="1"/>
    <col min="1547" max="1792" width="9.140625" style="148"/>
    <col min="1793" max="1793" width="36.7109375" style="148" customWidth="1"/>
    <col min="1794" max="1794" width="11.28515625" style="148" customWidth="1"/>
    <col min="1795" max="1795" width="1.7109375" style="148" customWidth="1"/>
    <col min="1796" max="1796" width="11.28515625" style="148" bestFit="1" customWidth="1"/>
    <col min="1797" max="1797" width="1.7109375" style="148" customWidth="1"/>
    <col min="1798" max="1798" width="12.7109375" style="148" customWidth="1"/>
    <col min="1799" max="1799" width="1.7109375" style="148" customWidth="1"/>
    <col min="1800" max="1800" width="11.28515625" style="148" bestFit="1" customWidth="1"/>
    <col min="1801" max="1802" width="1.7109375" style="148" customWidth="1"/>
    <col min="1803" max="2048" width="9.140625" style="148"/>
    <col min="2049" max="2049" width="36.7109375" style="148" customWidth="1"/>
    <col min="2050" max="2050" width="11.28515625" style="148" customWidth="1"/>
    <col min="2051" max="2051" width="1.7109375" style="148" customWidth="1"/>
    <col min="2052" max="2052" width="11.28515625" style="148" bestFit="1" customWidth="1"/>
    <col min="2053" max="2053" width="1.7109375" style="148" customWidth="1"/>
    <col min="2054" max="2054" width="12.7109375" style="148" customWidth="1"/>
    <col min="2055" max="2055" width="1.7109375" style="148" customWidth="1"/>
    <col min="2056" max="2056" width="11.28515625" style="148" bestFit="1" customWidth="1"/>
    <col min="2057" max="2058" width="1.7109375" style="148" customWidth="1"/>
    <col min="2059" max="2304" width="9.140625" style="148"/>
    <col min="2305" max="2305" width="36.7109375" style="148" customWidth="1"/>
    <col min="2306" max="2306" width="11.28515625" style="148" customWidth="1"/>
    <col min="2307" max="2307" width="1.7109375" style="148" customWidth="1"/>
    <col min="2308" max="2308" width="11.28515625" style="148" bestFit="1" customWidth="1"/>
    <col min="2309" max="2309" width="1.7109375" style="148" customWidth="1"/>
    <col min="2310" max="2310" width="12.7109375" style="148" customWidth="1"/>
    <col min="2311" max="2311" width="1.7109375" style="148" customWidth="1"/>
    <col min="2312" max="2312" width="11.28515625" style="148" bestFit="1" customWidth="1"/>
    <col min="2313" max="2314" width="1.7109375" style="148" customWidth="1"/>
    <col min="2315" max="2560" width="9.140625" style="148"/>
    <col min="2561" max="2561" width="36.7109375" style="148" customWidth="1"/>
    <col min="2562" max="2562" width="11.28515625" style="148" customWidth="1"/>
    <col min="2563" max="2563" width="1.7109375" style="148" customWidth="1"/>
    <col min="2564" max="2564" width="11.28515625" style="148" bestFit="1" customWidth="1"/>
    <col min="2565" max="2565" width="1.7109375" style="148" customWidth="1"/>
    <col min="2566" max="2566" width="12.7109375" style="148" customWidth="1"/>
    <col min="2567" max="2567" width="1.7109375" style="148" customWidth="1"/>
    <col min="2568" max="2568" width="11.28515625" style="148" bestFit="1" customWidth="1"/>
    <col min="2569" max="2570" width="1.7109375" style="148" customWidth="1"/>
    <col min="2571" max="2816" width="9.140625" style="148"/>
    <col min="2817" max="2817" width="36.7109375" style="148" customWidth="1"/>
    <col min="2818" max="2818" width="11.28515625" style="148" customWidth="1"/>
    <col min="2819" max="2819" width="1.7109375" style="148" customWidth="1"/>
    <col min="2820" max="2820" width="11.28515625" style="148" bestFit="1" customWidth="1"/>
    <col min="2821" max="2821" width="1.7109375" style="148" customWidth="1"/>
    <col min="2822" max="2822" width="12.7109375" style="148" customWidth="1"/>
    <col min="2823" max="2823" width="1.7109375" style="148" customWidth="1"/>
    <col min="2824" max="2824" width="11.28515625" style="148" bestFit="1" customWidth="1"/>
    <col min="2825" max="2826" width="1.7109375" style="148" customWidth="1"/>
    <col min="2827" max="3072" width="9.140625" style="148"/>
    <col min="3073" max="3073" width="36.7109375" style="148" customWidth="1"/>
    <col min="3074" max="3074" width="11.28515625" style="148" customWidth="1"/>
    <col min="3075" max="3075" width="1.7109375" style="148" customWidth="1"/>
    <col min="3076" max="3076" width="11.28515625" style="148" bestFit="1" customWidth="1"/>
    <col min="3077" max="3077" width="1.7109375" style="148" customWidth="1"/>
    <col min="3078" max="3078" width="12.7109375" style="148" customWidth="1"/>
    <col min="3079" max="3079" width="1.7109375" style="148" customWidth="1"/>
    <col min="3080" max="3080" width="11.28515625" style="148" bestFit="1" customWidth="1"/>
    <col min="3081" max="3082" width="1.7109375" style="148" customWidth="1"/>
    <col min="3083" max="3328" width="9.140625" style="148"/>
    <col min="3329" max="3329" width="36.7109375" style="148" customWidth="1"/>
    <col min="3330" max="3330" width="11.28515625" style="148" customWidth="1"/>
    <col min="3331" max="3331" width="1.7109375" style="148" customWidth="1"/>
    <col min="3332" max="3332" width="11.28515625" style="148" bestFit="1" customWidth="1"/>
    <col min="3333" max="3333" width="1.7109375" style="148" customWidth="1"/>
    <col min="3334" max="3334" width="12.7109375" style="148" customWidth="1"/>
    <col min="3335" max="3335" width="1.7109375" style="148" customWidth="1"/>
    <col min="3336" max="3336" width="11.28515625" style="148" bestFit="1" customWidth="1"/>
    <col min="3337" max="3338" width="1.7109375" style="148" customWidth="1"/>
    <col min="3339" max="3584" width="9.140625" style="148"/>
    <col min="3585" max="3585" width="36.7109375" style="148" customWidth="1"/>
    <col min="3586" max="3586" width="11.28515625" style="148" customWidth="1"/>
    <col min="3587" max="3587" width="1.7109375" style="148" customWidth="1"/>
    <col min="3588" max="3588" width="11.28515625" style="148" bestFit="1" customWidth="1"/>
    <col min="3589" max="3589" width="1.7109375" style="148" customWidth="1"/>
    <col min="3590" max="3590" width="12.7109375" style="148" customWidth="1"/>
    <col min="3591" max="3591" width="1.7109375" style="148" customWidth="1"/>
    <col min="3592" max="3592" width="11.28515625" style="148" bestFit="1" customWidth="1"/>
    <col min="3593" max="3594" width="1.7109375" style="148" customWidth="1"/>
    <col min="3595" max="3840" width="9.140625" style="148"/>
    <col min="3841" max="3841" width="36.7109375" style="148" customWidth="1"/>
    <col min="3842" max="3842" width="11.28515625" style="148" customWidth="1"/>
    <col min="3843" max="3843" width="1.7109375" style="148" customWidth="1"/>
    <col min="3844" max="3844" width="11.28515625" style="148" bestFit="1" customWidth="1"/>
    <col min="3845" max="3845" width="1.7109375" style="148" customWidth="1"/>
    <col min="3846" max="3846" width="12.7109375" style="148" customWidth="1"/>
    <col min="3847" max="3847" width="1.7109375" style="148" customWidth="1"/>
    <col min="3848" max="3848" width="11.28515625" style="148" bestFit="1" customWidth="1"/>
    <col min="3849" max="3850" width="1.7109375" style="148" customWidth="1"/>
    <col min="3851" max="4096" width="9.140625" style="148"/>
    <col min="4097" max="4097" width="36.7109375" style="148" customWidth="1"/>
    <col min="4098" max="4098" width="11.28515625" style="148" customWidth="1"/>
    <col min="4099" max="4099" width="1.7109375" style="148" customWidth="1"/>
    <col min="4100" max="4100" width="11.28515625" style="148" bestFit="1" customWidth="1"/>
    <col min="4101" max="4101" width="1.7109375" style="148" customWidth="1"/>
    <col min="4102" max="4102" width="12.7109375" style="148" customWidth="1"/>
    <col min="4103" max="4103" width="1.7109375" style="148" customWidth="1"/>
    <col min="4104" max="4104" width="11.28515625" style="148" bestFit="1" customWidth="1"/>
    <col min="4105" max="4106" width="1.7109375" style="148" customWidth="1"/>
    <col min="4107" max="4352" width="9.140625" style="148"/>
    <col min="4353" max="4353" width="36.7109375" style="148" customWidth="1"/>
    <col min="4354" max="4354" width="11.28515625" style="148" customWidth="1"/>
    <col min="4355" max="4355" width="1.7109375" style="148" customWidth="1"/>
    <col min="4356" max="4356" width="11.28515625" style="148" bestFit="1" customWidth="1"/>
    <col min="4357" max="4357" width="1.7109375" style="148" customWidth="1"/>
    <col min="4358" max="4358" width="12.7109375" style="148" customWidth="1"/>
    <col min="4359" max="4359" width="1.7109375" style="148" customWidth="1"/>
    <col min="4360" max="4360" width="11.28515625" style="148" bestFit="1" customWidth="1"/>
    <col min="4361" max="4362" width="1.7109375" style="148" customWidth="1"/>
    <col min="4363" max="4608" width="9.140625" style="148"/>
    <col min="4609" max="4609" width="36.7109375" style="148" customWidth="1"/>
    <col min="4610" max="4610" width="11.28515625" style="148" customWidth="1"/>
    <col min="4611" max="4611" width="1.7109375" style="148" customWidth="1"/>
    <col min="4612" max="4612" width="11.28515625" style="148" bestFit="1" customWidth="1"/>
    <col min="4613" max="4613" width="1.7109375" style="148" customWidth="1"/>
    <col min="4614" max="4614" width="12.7109375" style="148" customWidth="1"/>
    <col min="4615" max="4615" width="1.7109375" style="148" customWidth="1"/>
    <col min="4616" max="4616" width="11.28515625" style="148" bestFit="1" customWidth="1"/>
    <col min="4617" max="4618" width="1.7109375" style="148" customWidth="1"/>
    <col min="4619" max="4864" width="9.140625" style="148"/>
    <col min="4865" max="4865" width="36.7109375" style="148" customWidth="1"/>
    <col min="4866" max="4866" width="11.28515625" style="148" customWidth="1"/>
    <col min="4867" max="4867" width="1.7109375" style="148" customWidth="1"/>
    <col min="4868" max="4868" width="11.28515625" style="148" bestFit="1" customWidth="1"/>
    <col min="4869" max="4869" width="1.7109375" style="148" customWidth="1"/>
    <col min="4870" max="4870" width="12.7109375" style="148" customWidth="1"/>
    <col min="4871" max="4871" width="1.7109375" style="148" customWidth="1"/>
    <col min="4872" max="4872" width="11.28515625" style="148" bestFit="1" customWidth="1"/>
    <col min="4873" max="4874" width="1.7109375" style="148" customWidth="1"/>
    <col min="4875" max="5120" width="9.140625" style="148"/>
    <col min="5121" max="5121" width="36.7109375" style="148" customWidth="1"/>
    <col min="5122" max="5122" width="11.28515625" style="148" customWidth="1"/>
    <col min="5123" max="5123" width="1.7109375" style="148" customWidth="1"/>
    <col min="5124" max="5124" width="11.28515625" style="148" bestFit="1" customWidth="1"/>
    <col min="5125" max="5125" width="1.7109375" style="148" customWidth="1"/>
    <col min="5126" max="5126" width="12.7109375" style="148" customWidth="1"/>
    <col min="5127" max="5127" width="1.7109375" style="148" customWidth="1"/>
    <col min="5128" max="5128" width="11.28515625" style="148" bestFit="1" customWidth="1"/>
    <col min="5129" max="5130" width="1.7109375" style="148" customWidth="1"/>
    <col min="5131" max="5376" width="9.140625" style="148"/>
    <col min="5377" max="5377" width="36.7109375" style="148" customWidth="1"/>
    <col min="5378" max="5378" width="11.28515625" style="148" customWidth="1"/>
    <col min="5379" max="5379" width="1.7109375" style="148" customWidth="1"/>
    <col min="5380" max="5380" width="11.28515625" style="148" bestFit="1" customWidth="1"/>
    <col min="5381" max="5381" width="1.7109375" style="148" customWidth="1"/>
    <col min="5382" max="5382" width="12.7109375" style="148" customWidth="1"/>
    <col min="5383" max="5383" width="1.7109375" style="148" customWidth="1"/>
    <col min="5384" max="5384" width="11.28515625" style="148" bestFit="1" customWidth="1"/>
    <col min="5385" max="5386" width="1.7109375" style="148" customWidth="1"/>
    <col min="5387" max="5632" width="9.140625" style="148"/>
    <col min="5633" max="5633" width="36.7109375" style="148" customWidth="1"/>
    <col min="5634" max="5634" width="11.28515625" style="148" customWidth="1"/>
    <col min="5635" max="5635" width="1.7109375" style="148" customWidth="1"/>
    <col min="5636" max="5636" width="11.28515625" style="148" bestFit="1" customWidth="1"/>
    <col min="5637" max="5637" width="1.7109375" style="148" customWidth="1"/>
    <col min="5638" max="5638" width="12.7109375" style="148" customWidth="1"/>
    <col min="5639" max="5639" width="1.7109375" style="148" customWidth="1"/>
    <col min="5640" max="5640" width="11.28515625" style="148" bestFit="1" customWidth="1"/>
    <col min="5641" max="5642" width="1.7109375" style="148" customWidth="1"/>
    <col min="5643" max="5888" width="9.140625" style="148"/>
    <col min="5889" max="5889" width="36.7109375" style="148" customWidth="1"/>
    <col min="5890" max="5890" width="11.28515625" style="148" customWidth="1"/>
    <col min="5891" max="5891" width="1.7109375" style="148" customWidth="1"/>
    <col min="5892" max="5892" width="11.28515625" style="148" bestFit="1" customWidth="1"/>
    <col min="5893" max="5893" width="1.7109375" style="148" customWidth="1"/>
    <col min="5894" max="5894" width="12.7109375" style="148" customWidth="1"/>
    <col min="5895" max="5895" width="1.7109375" style="148" customWidth="1"/>
    <col min="5896" max="5896" width="11.28515625" style="148" bestFit="1" customWidth="1"/>
    <col min="5897" max="5898" width="1.7109375" style="148" customWidth="1"/>
    <col min="5899" max="6144" width="9.140625" style="148"/>
    <col min="6145" max="6145" width="36.7109375" style="148" customWidth="1"/>
    <col min="6146" max="6146" width="11.28515625" style="148" customWidth="1"/>
    <col min="6147" max="6147" width="1.7109375" style="148" customWidth="1"/>
    <col min="6148" max="6148" width="11.28515625" style="148" bestFit="1" customWidth="1"/>
    <col min="6149" max="6149" width="1.7109375" style="148" customWidth="1"/>
    <col min="6150" max="6150" width="12.7109375" style="148" customWidth="1"/>
    <col min="6151" max="6151" width="1.7109375" style="148" customWidth="1"/>
    <col min="6152" max="6152" width="11.28515625" style="148" bestFit="1" customWidth="1"/>
    <col min="6153" max="6154" width="1.7109375" style="148" customWidth="1"/>
    <col min="6155" max="6400" width="9.140625" style="148"/>
    <col min="6401" max="6401" width="36.7109375" style="148" customWidth="1"/>
    <col min="6402" max="6402" width="11.28515625" style="148" customWidth="1"/>
    <col min="6403" max="6403" width="1.7109375" style="148" customWidth="1"/>
    <col min="6404" max="6404" width="11.28515625" style="148" bestFit="1" customWidth="1"/>
    <col min="6405" max="6405" width="1.7109375" style="148" customWidth="1"/>
    <col min="6406" max="6406" width="12.7109375" style="148" customWidth="1"/>
    <col min="6407" max="6407" width="1.7109375" style="148" customWidth="1"/>
    <col min="6408" max="6408" width="11.28515625" style="148" bestFit="1" customWidth="1"/>
    <col min="6409" max="6410" width="1.7109375" style="148" customWidth="1"/>
    <col min="6411" max="6656" width="9.140625" style="148"/>
    <col min="6657" max="6657" width="36.7109375" style="148" customWidth="1"/>
    <col min="6658" max="6658" width="11.28515625" style="148" customWidth="1"/>
    <col min="6659" max="6659" width="1.7109375" style="148" customWidth="1"/>
    <col min="6660" max="6660" width="11.28515625" style="148" bestFit="1" customWidth="1"/>
    <col min="6661" max="6661" width="1.7109375" style="148" customWidth="1"/>
    <col min="6662" max="6662" width="12.7109375" style="148" customWidth="1"/>
    <col min="6663" max="6663" width="1.7109375" style="148" customWidth="1"/>
    <col min="6664" max="6664" width="11.28515625" style="148" bestFit="1" customWidth="1"/>
    <col min="6665" max="6666" width="1.7109375" style="148" customWidth="1"/>
    <col min="6667" max="6912" width="9.140625" style="148"/>
    <col min="6913" max="6913" width="36.7109375" style="148" customWidth="1"/>
    <col min="6914" max="6914" width="11.28515625" style="148" customWidth="1"/>
    <col min="6915" max="6915" width="1.7109375" style="148" customWidth="1"/>
    <col min="6916" max="6916" width="11.28515625" style="148" bestFit="1" customWidth="1"/>
    <col min="6917" max="6917" width="1.7109375" style="148" customWidth="1"/>
    <col min="6918" max="6918" width="12.7109375" style="148" customWidth="1"/>
    <col min="6919" max="6919" width="1.7109375" style="148" customWidth="1"/>
    <col min="6920" max="6920" width="11.28515625" style="148" bestFit="1" customWidth="1"/>
    <col min="6921" max="6922" width="1.7109375" style="148" customWidth="1"/>
    <col min="6923" max="7168" width="9.140625" style="148"/>
    <col min="7169" max="7169" width="36.7109375" style="148" customWidth="1"/>
    <col min="7170" max="7170" width="11.28515625" style="148" customWidth="1"/>
    <col min="7171" max="7171" width="1.7109375" style="148" customWidth="1"/>
    <col min="7172" max="7172" width="11.28515625" style="148" bestFit="1" customWidth="1"/>
    <col min="7173" max="7173" width="1.7109375" style="148" customWidth="1"/>
    <col min="7174" max="7174" width="12.7109375" style="148" customWidth="1"/>
    <col min="7175" max="7175" width="1.7109375" style="148" customWidth="1"/>
    <col min="7176" max="7176" width="11.28515625" style="148" bestFit="1" customWidth="1"/>
    <col min="7177" max="7178" width="1.7109375" style="148" customWidth="1"/>
    <col min="7179" max="7424" width="9.140625" style="148"/>
    <col min="7425" max="7425" width="36.7109375" style="148" customWidth="1"/>
    <col min="7426" max="7426" width="11.28515625" style="148" customWidth="1"/>
    <col min="7427" max="7427" width="1.7109375" style="148" customWidth="1"/>
    <col min="7428" max="7428" width="11.28515625" style="148" bestFit="1" customWidth="1"/>
    <col min="7429" max="7429" width="1.7109375" style="148" customWidth="1"/>
    <col min="7430" max="7430" width="12.7109375" style="148" customWidth="1"/>
    <col min="7431" max="7431" width="1.7109375" style="148" customWidth="1"/>
    <col min="7432" max="7432" width="11.28515625" style="148" bestFit="1" customWidth="1"/>
    <col min="7433" max="7434" width="1.7109375" style="148" customWidth="1"/>
    <col min="7435" max="7680" width="9.140625" style="148"/>
    <col min="7681" max="7681" width="36.7109375" style="148" customWidth="1"/>
    <col min="7682" max="7682" width="11.28515625" style="148" customWidth="1"/>
    <col min="7683" max="7683" width="1.7109375" style="148" customWidth="1"/>
    <col min="7684" max="7684" width="11.28515625" style="148" bestFit="1" customWidth="1"/>
    <col min="7685" max="7685" width="1.7109375" style="148" customWidth="1"/>
    <col min="7686" max="7686" width="12.7109375" style="148" customWidth="1"/>
    <col min="7687" max="7687" width="1.7109375" style="148" customWidth="1"/>
    <col min="7688" max="7688" width="11.28515625" style="148" bestFit="1" customWidth="1"/>
    <col min="7689" max="7690" width="1.7109375" style="148" customWidth="1"/>
    <col min="7691" max="7936" width="9.140625" style="148"/>
    <col min="7937" max="7937" width="36.7109375" style="148" customWidth="1"/>
    <col min="7938" max="7938" width="11.28515625" style="148" customWidth="1"/>
    <col min="7939" max="7939" width="1.7109375" style="148" customWidth="1"/>
    <col min="7940" max="7940" width="11.28515625" style="148" bestFit="1" customWidth="1"/>
    <col min="7941" max="7941" width="1.7109375" style="148" customWidth="1"/>
    <col min="7942" max="7942" width="12.7109375" style="148" customWidth="1"/>
    <col min="7943" max="7943" width="1.7109375" style="148" customWidth="1"/>
    <col min="7944" max="7944" width="11.28515625" style="148" bestFit="1" customWidth="1"/>
    <col min="7945" max="7946" width="1.7109375" style="148" customWidth="1"/>
    <col min="7947" max="8192" width="9.140625" style="148"/>
    <col min="8193" max="8193" width="36.7109375" style="148" customWidth="1"/>
    <col min="8194" max="8194" width="11.28515625" style="148" customWidth="1"/>
    <col min="8195" max="8195" width="1.7109375" style="148" customWidth="1"/>
    <col min="8196" max="8196" width="11.28515625" style="148" bestFit="1" customWidth="1"/>
    <col min="8197" max="8197" width="1.7109375" style="148" customWidth="1"/>
    <col min="8198" max="8198" width="12.7109375" style="148" customWidth="1"/>
    <col min="8199" max="8199" width="1.7109375" style="148" customWidth="1"/>
    <col min="8200" max="8200" width="11.28515625" style="148" bestFit="1" customWidth="1"/>
    <col min="8201" max="8202" width="1.7109375" style="148" customWidth="1"/>
    <col min="8203" max="8448" width="9.140625" style="148"/>
    <col min="8449" max="8449" width="36.7109375" style="148" customWidth="1"/>
    <col min="8450" max="8450" width="11.28515625" style="148" customWidth="1"/>
    <col min="8451" max="8451" width="1.7109375" style="148" customWidth="1"/>
    <col min="8452" max="8452" width="11.28515625" style="148" bestFit="1" customWidth="1"/>
    <col min="8453" max="8453" width="1.7109375" style="148" customWidth="1"/>
    <col min="8454" max="8454" width="12.7109375" style="148" customWidth="1"/>
    <col min="8455" max="8455" width="1.7109375" style="148" customWidth="1"/>
    <col min="8456" max="8456" width="11.28515625" style="148" bestFit="1" customWidth="1"/>
    <col min="8457" max="8458" width="1.7109375" style="148" customWidth="1"/>
    <col min="8459" max="8704" width="9.140625" style="148"/>
    <col min="8705" max="8705" width="36.7109375" style="148" customWidth="1"/>
    <col min="8706" max="8706" width="11.28515625" style="148" customWidth="1"/>
    <col min="8707" max="8707" width="1.7109375" style="148" customWidth="1"/>
    <col min="8708" max="8708" width="11.28515625" style="148" bestFit="1" customWidth="1"/>
    <col min="8709" max="8709" width="1.7109375" style="148" customWidth="1"/>
    <col min="8710" max="8710" width="12.7109375" style="148" customWidth="1"/>
    <col min="8711" max="8711" width="1.7109375" style="148" customWidth="1"/>
    <col min="8712" max="8712" width="11.28515625" style="148" bestFit="1" customWidth="1"/>
    <col min="8713" max="8714" width="1.7109375" style="148" customWidth="1"/>
    <col min="8715" max="8960" width="9.140625" style="148"/>
    <col min="8961" max="8961" width="36.7109375" style="148" customWidth="1"/>
    <col min="8962" max="8962" width="11.28515625" style="148" customWidth="1"/>
    <col min="8963" max="8963" width="1.7109375" style="148" customWidth="1"/>
    <col min="8964" max="8964" width="11.28515625" style="148" bestFit="1" customWidth="1"/>
    <col min="8965" max="8965" width="1.7109375" style="148" customWidth="1"/>
    <col min="8966" max="8966" width="12.7109375" style="148" customWidth="1"/>
    <col min="8967" max="8967" width="1.7109375" style="148" customWidth="1"/>
    <col min="8968" max="8968" width="11.28515625" style="148" bestFit="1" customWidth="1"/>
    <col min="8969" max="8970" width="1.7109375" style="148" customWidth="1"/>
    <col min="8971" max="9216" width="9.140625" style="148"/>
    <col min="9217" max="9217" width="36.7109375" style="148" customWidth="1"/>
    <col min="9218" max="9218" width="11.28515625" style="148" customWidth="1"/>
    <col min="9219" max="9219" width="1.7109375" style="148" customWidth="1"/>
    <col min="9220" max="9220" width="11.28515625" style="148" bestFit="1" customWidth="1"/>
    <col min="9221" max="9221" width="1.7109375" style="148" customWidth="1"/>
    <col min="9222" max="9222" width="12.7109375" style="148" customWidth="1"/>
    <col min="9223" max="9223" width="1.7109375" style="148" customWidth="1"/>
    <col min="9224" max="9224" width="11.28515625" style="148" bestFit="1" customWidth="1"/>
    <col min="9225" max="9226" width="1.7109375" style="148" customWidth="1"/>
    <col min="9227" max="9472" width="9.140625" style="148"/>
    <col min="9473" max="9473" width="36.7109375" style="148" customWidth="1"/>
    <col min="9474" max="9474" width="11.28515625" style="148" customWidth="1"/>
    <col min="9475" max="9475" width="1.7109375" style="148" customWidth="1"/>
    <col min="9476" max="9476" width="11.28515625" style="148" bestFit="1" customWidth="1"/>
    <col min="9477" max="9477" width="1.7109375" style="148" customWidth="1"/>
    <col min="9478" max="9478" width="12.7109375" style="148" customWidth="1"/>
    <col min="9479" max="9479" width="1.7109375" style="148" customWidth="1"/>
    <col min="9480" max="9480" width="11.28515625" style="148" bestFit="1" customWidth="1"/>
    <col min="9481" max="9482" width="1.7109375" style="148" customWidth="1"/>
    <col min="9483" max="9728" width="9.140625" style="148"/>
    <col min="9729" max="9729" width="36.7109375" style="148" customWidth="1"/>
    <col min="9730" max="9730" width="11.28515625" style="148" customWidth="1"/>
    <col min="9731" max="9731" width="1.7109375" style="148" customWidth="1"/>
    <col min="9732" max="9732" width="11.28515625" style="148" bestFit="1" customWidth="1"/>
    <col min="9733" max="9733" width="1.7109375" style="148" customWidth="1"/>
    <col min="9734" max="9734" width="12.7109375" style="148" customWidth="1"/>
    <col min="9735" max="9735" width="1.7109375" style="148" customWidth="1"/>
    <col min="9736" max="9736" width="11.28515625" style="148" bestFit="1" customWidth="1"/>
    <col min="9737" max="9738" width="1.7109375" style="148" customWidth="1"/>
    <col min="9739" max="9984" width="9.140625" style="148"/>
    <col min="9985" max="9985" width="36.7109375" style="148" customWidth="1"/>
    <col min="9986" max="9986" width="11.28515625" style="148" customWidth="1"/>
    <col min="9987" max="9987" width="1.7109375" style="148" customWidth="1"/>
    <col min="9988" max="9988" width="11.28515625" style="148" bestFit="1" customWidth="1"/>
    <col min="9989" max="9989" width="1.7109375" style="148" customWidth="1"/>
    <col min="9990" max="9990" width="12.7109375" style="148" customWidth="1"/>
    <col min="9991" max="9991" width="1.7109375" style="148" customWidth="1"/>
    <col min="9992" max="9992" width="11.28515625" style="148" bestFit="1" customWidth="1"/>
    <col min="9993" max="9994" width="1.7109375" style="148" customWidth="1"/>
    <col min="9995" max="10240" width="9.140625" style="148"/>
    <col min="10241" max="10241" width="36.7109375" style="148" customWidth="1"/>
    <col min="10242" max="10242" width="11.28515625" style="148" customWidth="1"/>
    <col min="10243" max="10243" width="1.7109375" style="148" customWidth="1"/>
    <col min="10244" max="10244" width="11.28515625" style="148" bestFit="1" customWidth="1"/>
    <col min="10245" max="10245" width="1.7109375" style="148" customWidth="1"/>
    <col min="10246" max="10246" width="12.7109375" style="148" customWidth="1"/>
    <col min="10247" max="10247" width="1.7109375" style="148" customWidth="1"/>
    <col min="10248" max="10248" width="11.28515625" style="148" bestFit="1" customWidth="1"/>
    <col min="10249" max="10250" width="1.7109375" style="148" customWidth="1"/>
    <col min="10251" max="10496" width="9.140625" style="148"/>
    <col min="10497" max="10497" width="36.7109375" style="148" customWidth="1"/>
    <col min="10498" max="10498" width="11.28515625" style="148" customWidth="1"/>
    <col min="10499" max="10499" width="1.7109375" style="148" customWidth="1"/>
    <col min="10500" max="10500" width="11.28515625" style="148" bestFit="1" customWidth="1"/>
    <col min="10501" max="10501" width="1.7109375" style="148" customWidth="1"/>
    <col min="10502" max="10502" width="12.7109375" style="148" customWidth="1"/>
    <col min="10503" max="10503" width="1.7109375" style="148" customWidth="1"/>
    <col min="10504" max="10504" width="11.28515625" style="148" bestFit="1" customWidth="1"/>
    <col min="10505" max="10506" width="1.7109375" style="148" customWidth="1"/>
    <col min="10507" max="10752" width="9.140625" style="148"/>
    <col min="10753" max="10753" width="36.7109375" style="148" customWidth="1"/>
    <col min="10754" max="10754" width="11.28515625" style="148" customWidth="1"/>
    <col min="10755" max="10755" width="1.7109375" style="148" customWidth="1"/>
    <col min="10756" max="10756" width="11.28515625" style="148" bestFit="1" customWidth="1"/>
    <col min="10757" max="10757" width="1.7109375" style="148" customWidth="1"/>
    <col min="10758" max="10758" width="12.7109375" style="148" customWidth="1"/>
    <col min="10759" max="10759" width="1.7109375" style="148" customWidth="1"/>
    <col min="10760" max="10760" width="11.28515625" style="148" bestFit="1" customWidth="1"/>
    <col min="10761" max="10762" width="1.7109375" style="148" customWidth="1"/>
    <col min="10763" max="11008" width="9.140625" style="148"/>
    <col min="11009" max="11009" width="36.7109375" style="148" customWidth="1"/>
    <col min="11010" max="11010" width="11.28515625" style="148" customWidth="1"/>
    <col min="11011" max="11011" width="1.7109375" style="148" customWidth="1"/>
    <col min="11012" max="11012" width="11.28515625" style="148" bestFit="1" customWidth="1"/>
    <col min="11013" max="11013" width="1.7109375" style="148" customWidth="1"/>
    <col min="11014" max="11014" width="12.7109375" style="148" customWidth="1"/>
    <col min="11015" max="11015" width="1.7109375" style="148" customWidth="1"/>
    <col min="11016" max="11016" width="11.28515625" style="148" bestFit="1" customWidth="1"/>
    <col min="11017" max="11018" width="1.7109375" style="148" customWidth="1"/>
    <col min="11019" max="11264" width="9.140625" style="148"/>
    <col min="11265" max="11265" width="36.7109375" style="148" customWidth="1"/>
    <col min="11266" max="11266" width="11.28515625" style="148" customWidth="1"/>
    <col min="11267" max="11267" width="1.7109375" style="148" customWidth="1"/>
    <col min="11268" max="11268" width="11.28515625" style="148" bestFit="1" customWidth="1"/>
    <col min="11269" max="11269" width="1.7109375" style="148" customWidth="1"/>
    <col min="11270" max="11270" width="12.7109375" style="148" customWidth="1"/>
    <col min="11271" max="11271" width="1.7109375" style="148" customWidth="1"/>
    <col min="11272" max="11272" width="11.28515625" style="148" bestFit="1" customWidth="1"/>
    <col min="11273" max="11274" width="1.7109375" style="148" customWidth="1"/>
    <col min="11275" max="11520" width="9.140625" style="148"/>
    <col min="11521" max="11521" width="36.7109375" style="148" customWidth="1"/>
    <col min="11522" max="11522" width="11.28515625" style="148" customWidth="1"/>
    <col min="11523" max="11523" width="1.7109375" style="148" customWidth="1"/>
    <col min="11524" max="11524" width="11.28515625" style="148" bestFit="1" customWidth="1"/>
    <col min="11525" max="11525" width="1.7109375" style="148" customWidth="1"/>
    <col min="11526" max="11526" width="12.7109375" style="148" customWidth="1"/>
    <col min="11527" max="11527" width="1.7109375" style="148" customWidth="1"/>
    <col min="11528" max="11528" width="11.28515625" style="148" bestFit="1" customWidth="1"/>
    <col min="11529" max="11530" width="1.7109375" style="148" customWidth="1"/>
    <col min="11531" max="11776" width="9.140625" style="148"/>
    <col min="11777" max="11777" width="36.7109375" style="148" customWidth="1"/>
    <col min="11778" max="11778" width="11.28515625" style="148" customWidth="1"/>
    <col min="11779" max="11779" width="1.7109375" style="148" customWidth="1"/>
    <col min="11780" max="11780" width="11.28515625" style="148" bestFit="1" customWidth="1"/>
    <col min="11781" max="11781" width="1.7109375" style="148" customWidth="1"/>
    <col min="11782" max="11782" width="12.7109375" style="148" customWidth="1"/>
    <col min="11783" max="11783" width="1.7109375" style="148" customWidth="1"/>
    <col min="11784" max="11784" width="11.28515625" style="148" bestFit="1" customWidth="1"/>
    <col min="11785" max="11786" width="1.7109375" style="148" customWidth="1"/>
    <col min="11787" max="12032" width="9.140625" style="148"/>
    <col min="12033" max="12033" width="36.7109375" style="148" customWidth="1"/>
    <col min="12034" max="12034" width="11.28515625" style="148" customWidth="1"/>
    <col min="12035" max="12035" width="1.7109375" style="148" customWidth="1"/>
    <col min="12036" max="12036" width="11.28515625" style="148" bestFit="1" customWidth="1"/>
    <col min="12037" max="12037" width="1.7109375" style="148" customWidth="1"/>
    <col min="12038" max="12038" width="12.7109375" style="148" customWidth="1"/>
    <col min="12039" max="12039" width="1.7109375" style="148" customWidth="1"/>
    <col min="12040" max="12040" width="11.28515625" style="148" bestFit="1" customWidth="1"/>
    <col min="12041" max="12042" width="1.7109375" style="148" customWidth="1"/>
    <col min="12043" max="12288" width="9.140625" style="148"/>
    <col min="12289" max="12289" width="36.7109375" style="148" customWidth="1"/>
    <col min="12290" max="12290" width="11.28515625" style="148" customWidth="1"/>
    <col min="12291" max="12291" width="1.7109375" style="148" customWidth="1"/>
    <col min="12292" max="12292" width="11.28515625" style="148" bestFit="1" customWidth="1"/>
    <col min="12293" max="12293" width="1.7109375" style="148" customWidth="1"/>
    <col min="12294" max="12294" width="12.7109375" style="148" customWidth="1"/>
    <col min="12295" max="12295" width="1.7109375" style="148" customWidth="1"/>
    <col min="12296" max="12296" width="11.28515625" style="148" bestFit="1" customWidth="1"/>
    <col min="12297" max="12298" width="1.7109375" style="148" customWidth="1"/>
    <col min="12299" max="12544" width="9.140625" style="148"/>
    <col min="12545" max="12545" width="36.7109375" style="148" customWidth="1"/>
    <col min="12546" max="12546" width="11.28515625" style="148" customWidth="1"/>
    <col min="12547" max="12547" width="1.7109375" style="148" customWidth="1"/>
    <col min="12548" max="12548" width="11.28515625" style="148" bestFit="1" customWidth="1"/>
    <col min="12549" max="12549" width="1.7109375" style="148" customWidth="1"/>
    <col min="12550" max="12550" width="12.7109375" style="148" customWidth="1"/>
    <col min="12551" max="12551" width="1.7109375" style="148" customWidth="1"/>
    <col min="12552" max="12552" width="11.28515625" style="148" bestFit="1" customWidth="1"/>
    <col min="12553" max="12554" width="1.7109375" style="148" customWidth="1"/>
    <col min="12555" max="12800" width="9.140625" style="148"/>
    <col min="12801" max="12801" width="36.7109375" style="148" customWidth="1"/>
    <col min="12802" max="12802" width="11.28515625" style="148" customWidth="1"/>
    <col min="12803" max="12803" width="1.7109375" style="148" customWidth="1"/>
    <col min="12804" max="12804" width="11.28515625" style="148" bestFit="1" customWidth="1"/>
    <col min="12805" max="12805" width="1.7109375" style="148" customWidth="1"/>
    <col min="12806" max="12806" width="12.7109375" style="148" customWidth="1"/>
    <col min="12807" max="12807" width="1.7109375" style="148" customWidth="1"/>
    <col min="12808" max="12808" width="11.28515625" style="148" bestFit="1" customWidth="1"/>
    <col min="12809" max="12810" width="1.7109375" style="148" customWidth="1"/>
    <col min="12811" max="13056" width="9.140625" style="148"/>
    <col min="13057" max="13057" width="36.7109375" style="148" customWidth="1"/>
    <col min="13058" max="13058" width="11.28515625" style="148" customWidth="1"/>
    <col min="13059" max="13059" width="1.7109375" style="148" customWidth="1"/>
    <col min="13060" max="13060" width="11.28515625" style="148" bestFit="1" customWidth="1"/>
    <col min="13061" max="13061" width="1.7109375" style="148" customWidth="1"/>
    <col min="13062" max="13062" width="12.7109375" style="148" customWidth="1"/>
    <col min="13063" max="13063" width="1.7109375" style="148" customWidth="1"/>
    <col min="13064" max="13064" width="11.28515625" style="148" bestFit="1" customWidth="1"/>
    <col min="13065" max="13066" width="1.7109375" style="148" customWidth="1"/>
    <col min="13067" max="13312" width="9.140625" style="148"/>
    <col min="13313" max="13313" width="36.7109375" style="148" customWidth="1"/>
    <col min="13314" max="13314" width="11.28515625" style="148" customWidth="1"/>
    <col min="13315" max="13315" width="1.7109375" style="148" customWidth="1"/>
    <col min="13316" max="13316" width="11.28515625" style="148" bestFit="1" customWidth="1"/>
    <col min="13317" max="13317" width="1.7109375" style="148" customWidth="1"/>
    <col min="13318" max="13318" width="12.7109375" style="148" customWidth="1"/>
    <col min="13319" max="13319" width="1.7109375" style="148" customWidth="1"/>
    <col min="13320" max="13320" width="11.28515625" style="148" bestFit="1" customWidth="1"/>
    <col min="13321" max="13322" width="1.7109375" style="148" customWidth="1"/>
    <col min="13323" max="13568" width="9.140625" style="148"/>
    <col min="13569" max="13569" width="36.7109375" style="148" customWidth="1"/>
    <col min="13570" max="13570" width="11.28515625" style="148" customWidth="1"/>
    <col min="13571" max="13571" width="1.7109375" style="148" customWidth="1"/>
    <col min="13572" max="13572" width="11.28515625" style="148" bestFit="1" customWidth="1"/>
    <col min="13573" max="13573" width="1.7109375" style="148" customWidth="1"/>
    <col min="13574" max="13574" width="12.7109375" style="148" customWidth="1"/>
    <col min="13575" max="13575" width="1.7109375" style="148" customWidth="1"/>
    <col min="13576" max="13576" width="11.28515625" style="148" bestFit="1" customWidth="1"/>
    <col min="13577" max="13578" width="1.7109375" style="148" customWidth="1"/>
    <col min="13579" max="13824" width="9.140625" style="148"/>
    <col min="13825" max="13825" width="36.7109375" style="148" customWidth="1"/>
    <col min="13826" max="13826" width="11.28515625" style="148" customWidth="1"/>
    <col min="13827" max="13827" width="1.7109375" style="148" customWidth="1"/>
    <col min="13828" max="13828" width="11.28515625" style="148" bestFit="1" customWidth="1"/>
    <col min="13829" max="13829" width="1.7109375" style="148" customWidth="1"/>
    <col min="13830" max="13830" width="12.7109375" style="148" customWidth="1"/>
    <col min="13831" max="13831" width="1.7109375" style="148" customWidth="1"/>
    <col min="13832" max="13832" width="11.28515625" style="148" bestFit="1" customWidth="1"/>
    <col min="13833" max="13834" width="1.7109375" style="148" customWidth="1"/>
    <col min="13835" max="14080" width="9.140625" style="148"/>
    <col min="14081" max="14081" width="36.7109375" style="148" customWidth="1"/>
    <col min="14082" max="14082" width="11.28515625" style="148" customWidth="1"/>
    <col min="14083" max="14083" width="1.7109375" style="148" customWidth="1"/>
    <col min="14084" max="14084" width="11.28515625" style="148" bestFit="1" customWidth="1"/>
    <col min="14085" max="14085" width="1.7109375" style="148" customWidth="1"/>
    <col min="14086" max="14086" width="12.7109375" style="148" customWidth="1"/>
    <col min="14087" max="14087" width="1.7109375" style="148" customWidth="1"/>
    <col min="14088" max="14088" width="11.28515625" style="148" bestFit="1" customWidth="1"/>
    <col min="14089" max="14090" width="1.7109375" style="148" customWidth="1"/>
    <col min="14091" max="14336" width="9.140625" style="148"/>
    <col min="14337" max="14337" width="36.7109375" style="148" customWidth="1"/>
    <col min="14338" max="14338" width="11.28515625" style="148" customWidth="1"/>
    <col min="14339" max="14339" width="1.7109375" style="148" customWidth="1"/>
    <col min="14340" max="14340" width="11.28515625" style="148" bestFit="1" customWidth="1"/>
    <col min="14341" max="14341" width="1.7109375" style="148" customWidth="1"/>
    <col min="14342" max="14342" width="12.7109375" style="148" customWidth="1"/>
    <col min="14343" max="14343" width="1.7109375" style="148" customWidth="1"/>
    <col min="14344" max="14344" width="11.28515625" style="148" bestFit="1" customWidth="1"/>
    <col min="14345" max="14346" width="1.7109375" style="148" customWidth="1"/>
    <col min="14347" max="14592" width="9.140625" style="148"/>
    <col min="14593" max="14593" width="36.7109375" style="148" customWidth="1"/>
    <col min="14594" max="14594" width="11.28515625" style="148" customWidth="1"/>
    <col min="14595" max="14595" width="1.7109375" style="148" customWidth="1"/>
    <col min="14596" max="14596" width="11.28515625" style="148" bestFit="1" customWidth="1"/>
    <col min="14597" max="14597" width="1.7109375" style="148" customWidth="1"/>
    <col min="14598" max="14598" width="12.7109375" style="148" customWidth="1"/>
    <col min="14599" max="14599" width="1.7109375" style="148" customWidth="1"/>
    <col min="14600" max="14600" width="11.28515625" style="148" bestFit="1" customWidth="1"/>
    <col min="14601" max="14602" width="1.7109375" style="148" customWidth="1"/>
    <col min="14603" max="14848" width="9.140625" style="148"/>
    <col min="14849" max="14849" width="36.7109375" style="148" customWidth="1"/>
    <col min="14850" max="14850" width="11.28515625" style="148" customWidth="1"/>
    <col min="14851" max="14851" width="1.7109375" style="148" customWidth="1"/>
    <col min="14852" max="14852" width="11.28515625" style="148" bestFit="1" customWidth="1"/>
    <col min="14853" max="14853" width="1.7109375" style="148" customWidth="1"/>
    <col min="14854" max="14854" width="12.7109375" style="148" customWidth="1"/>
    <col min="14855" max="14855" width="1.7109375" style="148" customWidth="1"/>
    <col min="14856" max="14856" width="11.28515625" style="148" bestFit="1" customWidth="1"/>
    <col min="14857" max="14858" width="1.7109375" style="148" customWidth="1"/>
    <col min="14859" max="15104" width="9.140625" style="148"/>
    <col min="15105" max="15105" width="36.7109375" style="148" customWidth="1"/>
    <col min="15106" max="15106" width="11.28515625" style="148" customWidth="1"/>
    <col min="15107" max="15107" width="1.7109375" style="148" customWidth="1"/>
    <col min="15108" max="15108" width="11.28515625" style="148" bestFit="1" customWidth="1"/>
    <col min="15109" max="15109" width="1.7109375" style="148" customWidth="1"/>
    <col min="15110" max="15110" width="12.7109375" style="148" customWidth="1"/>
    <col min="15111" max="15111" width="1.7109375" style="148" customWidth="1"/>
    <col min="15112" max="15112" width="11.28515625" style="148" bestFit="1" customWidth="1"/>
    <col min="15113" max="15114" width="1.7109375" style="148" customWidth="1"/>
    <col min="15115" max="15360" width="9.140625" style="148"/>
    <col min="15361" max="15361" width="36.7109375" style="148" customWidth="1"/>
    <col min="15362" max="15362" width="11.28515625" style="148" customWidth="1"/>
    <col min="15363" max="15363" width="1.7109375" style="148" customWidth="1"/>
    <col min="15364" max="15364" width="11.28515625" style="148" bestFit="1" customWidth="1"/>
    <col min="15365" max="15365" width="1.7109375" style="148" customWidth="1"/>
    <col min="15366" max="15366" width="12.7109375" style="148" customWidth="1"/>
    <col min="15367" max="15367" width="1.7109375" style="148" customWidth="1"/>
    <col min="15368" max="15368" width="11.28515625" style="148" bestFit="1" customWidth="1"/>
    <col min="15369" max="15370" width="1.7109375" style="148" customWidth="1"/>
    <col min="15371" max="15616" width="9.140625" style="148"/>
    <col min="15617" max="15617" width="36.7109375" style="148" customWidth="1"/>
    <col min="15618" max="15618" width="11.28515625" style="148" customWidth="1"/>
    <col min="15619" max="15619" width="1.7109375" style="148" customWidth="1"/>
    <col min="15620" max="15620" width="11.28515625" style="148" bestFit="1" customWidth="1"/>
    <col min="15621" max="15621" width="1.7109375" style="148" customWidth="1"/>
    <col min="15622" max="15622" width="12.7109375" style="148" customWidth="1"/>
    <col min="15623" max="15623" width="1.7109375" style="148" customWidth="1"/>
    <col min="15624" max="15624" width="11.28515625" style="148" bestFit="1" customWidth="1"/>
    <col min="15625" max="15626" width="1.7109375" style="148" customWidth="1"/>
    <col min="15627" max="15872" width="9.140625" style="148"/>
    <col min="15873" max="15873" width="36.7109375" style="148" customWidth="1"/>
    <col min="15874" max="15874" width="11.28515625" style="148" customWidth="1"/>
    <col min="15875" max="15875" width="1.7109375" style="148" customWidth="1"/>
    <col min="15876" max="15876" width="11.28515625" style="148" bestFit="1" customWidth="1"/>
    <col min="15877" max="15877" width="1.7109375" style="148" customWidth="1"/>
    <col min="15878" max="15878" width="12.7109375" style="148" customWidth="1"/>
    <col min="15879" max="15879" width="1.7109375" style="148" customWidth="1"/>
    <col min="15880" max="15880" width="11.28515625" style="148" bestFit="1" customWidth="1"/>
    <col min="15881" max="15882" width="1.7109375" style="148" customWidth="1"/>
    <col min="15883" max="16128" width="9.140625" style="148"/>
    <col min="16129" max="16129" width="36.7109375" style="148" customWidth="1"/>
    <col min="16130" max="16130" width="11.28515625" style="148" customWidth="1"/>
    <col min="16131" max="16131" width="1.7109375" style="148" customWidth="1"/>
    <col min="16132" max="16132" width="11.28515625" style="148" bestFit="1" customWidth="1"/>
    <col min="16133" max="16133" width="1.7109375" style="148" customWidth="1"/>
    <col min="16134" max="16134" width="12.7109375" style="148" customWidth="1"/>
    <col min="16135" max="16135" width="1.7109375" style="148" customWidth="1"/>
    <col min="16136" max="16136" width="11.28515625" style="148" bestFit="1" customWidth="1"/>
    <col min="16137" max="16138" width="1.7109375" style="148" customWidth="1"/>
    <col min="16139" max="16384" width="9.140625" style="148"/>
  </cols>
  <sheetData>
    <row r="1" spans="1:10" ht="15">
      <c r="A1" s="423" t="s">
        <v>0</v>
      </c>
      <c r="B1" s="423"/>
      <c r="C1" s="423"/>
      <c r="D1" s="423"/>
      <c r="E1" s="423"/>
      <c r="F1" s="423"/>
      <c r="G1" s="423"/>
      <c r="H1" s="423"/>
      <c r="I1" s="423"/>
    </row>
    <row r="2" spans="1:10">
      <c r="A2" s="424" t="s">
        <v>172</v>
      </c>
      <c r="B2" s="424"/>
      <c r="C2" s="424"/>
      <c r="D2" s="424"/>
      <c r="E2" s="424"/>
      <c r="F2" s="424"/>
      <c r="G2" s="424"/>
      <c r="H2" s="424"/>
      <c r="I2" s="424"/>
    </row>
    <row r="3" spans="1:10">
      <c r="A3" s="425" t="s">
        <v>173</v>
      </c>
      <c r="B3" s="425"/>
      <c r="C3" s="425"/>
      <c r="D3" s="425"/>
      <c r="E3" s="425"/>
      <c r="F3" s="425"/>
      <c r="G3" s="425"/>
      <c r="H3" s="425"/>
      <c r="I3" s="425"/>
    </row>
    <row r="4" spans="1:10">
      <c r="A4" s="424" t="s">
        <v>174</v>
      </c>
      <c r="B4" s="424"/>
      <c r="C4" s="424"/>
      <c r="D4" s="424"/>
      <c r="E4" s="424"/>
      <c r="F4" s="424"/>
      <c r="G4" s="424"/>
      <c r="H4" s="424"/>
      <c r="I4" s="424"/>
    </row>
    <row r="5" spans="1:10" ht="15.75">
      <c r="A5" s="426" t="s">
        <v>48</v>
      </c>
      <c r="B5" s="426"/>
      <c r="C5" s="426"/>
      <c r="D5" s="426"/>
      <c r="E5" s="426"/>
      <c r="F5" s="426"/>
      <c r="G5" s="426"/>
      <c r="H5" s="426"/>
      <c r="I5" s="426"/>
      <c r="J5" s="426"/>
    </row>
    <row r="7" spans="1:10">
      <c r="F7" s="149" t="s">
        <v>175</v>
      </c>
    </row>
    <row r="9" spans="1:10">
      <c r="B9" s="150" t="s">
        <v>49</v>
      </c>
      <c r="C9" s="150"/>
      <c r="D9" s="150" t="s">
        <v>50</v>
      </c>
      <c r="E9" s="150"/>
      <c r="F9" s="150" t="s">
        <v>51</v>
      </c>
      <c r="G9" s="150"/>
      <c r="H9" s="151" t="s">
        <v>52</v>
      </c>
    </row>
    <row r="10" spans="1:10">
      <c r="B10" s="152">
        <v>2013</v>
      </c>
      <c r="C10" s="153"/>
      <c r="D10" s="154">
        <v>2014</v>
      </c>
      <c r="E10" s="153"/>
      <c r="F10" s="154">
        <v>2014</v>
      </c>
      <c r="G10" s="153"/>
      <c r="H10" s="154">
        <v>2015</v>
      </c>
    </row>
    <row r="11" spans="1:10">
      <c r="B11" s="155"/>
      <c r="C11" s="155"/>
      <c r="D11" s="155"/>
      <c r="E11" s="155"/>
      <c r="F11" s="155"/>
      <c r="G11" s="155"/>
      <c r="H11" s="156"/>
    </row>
    <row r="12" spans="1:10">
      <c r="B12" s="155"/>
      <c r="C12" s="155"/>
      <c r="D12" s="155"/>
      <c r="E12" s="155"/>
      <c r="F12" s="155"/>
      <c r="G12" s="155"/>
      <c r="H12" s="156"/>
    </row>
    <row r="13" spans="1:10">
      <c r="B13" s="155"/>
      <c r="C13" s="155"/>
      <c r="D13" s="155"/>
      <c r="E13" s="155"/>
      <c r="F13" s="155"/>
      <c r="G13" s="155"/>
      <c r="H13" s="156"/>
    </row>
    <row r="14" spans="1:10">
      <c r="A14" s="157" t="s">
        <v>176</v>
      </c>
      <c r="B14" s="158">
        <v>0</v>
      </c>
      <c r="C14" s="158"/>
      <c r="D14" s="158">
        <v>325248</v>
      </c>
      <c r="E14" s="158"/>
      <c r="F14" s="158">
        <f>+B39</f>
        <v>325248</v>
      </c>
      <c r="G14" s="158"/>
      <c r="H14" s="159">
        <f>+F39</f>
        <v>331326</v>
      </c>
      <c r="I14" s="158"/>
    </row>
    <row r="15" spans="1:10">
      <c r="H15" s="160"/>
    </row>
    <row r="16" spans="1:10">
      <c r="A16" s="157" t="s">
        <v>177</v>
      </c>
      <c r="H16" s="160"/>
    </row>
    <row r="17" spans="1:8">
      <c r="A17" s="148" t="s">
        <v>178</v>
      </c>
      <c r="B17" s="161">
        <v>0</v>
      </c>
      <c r="C17" s="161"/>
      <c r="D17" s="161">
        <v>0</v>
      </c>
      <c r="E17" s="161"/>
      <c r="F17" s="161">
        <v>0</v>
      </c>
      <c r="G17" s="161"/>
      <c r="H17" s="162">
        <v>0</v>
      </c>
    </row>
    <row r="18" spans="1:8">
      <c r="B18" s="161"/>
      <c r="C18" s="161"/>
      <c r="D18" s="161"/>
      <c r="E18" s="161"/>
      <c r="F18" s="161"/>
      <c r="G18" s="161"/>
      <c r="H18" s="162"/>
    </row>
    <row r="19" spans="1:8">
      <c r="B19" s="163"/>
      <c r="C19" s="161"/>
      <c r="D19" s="163"/>
      <c r="E19" s="161"/>
      <c r="F19" s="163"/>
      <c r="G19" s="161"/>
      <c r="H19" s="164"/>
    </row>
    <row r="20" spans="1:8">
      <c r="A20" s="148" t="s">
        <v>179</v>
      </c>
      <c r="B20" s="161">
        <f>SUM(B17:B19)</f>
        <v>0</v>
      </c>
      <c r="C20" s="161"/>
      <c r="D20" s="161">
        <f>SUM(D17:D19)</f>
        <v>0</v>
      </c>
      <c r="E20" s="161"/>
      <c r="F20" s="161">
        <f>SUM(F17:F19)</f>
        <v>0</v>
      </c>
      <c r="G20" s="161"/>
      <c r="H20" s="162">
        <f>SUM(H17:H19)</f>
        <v>0</v>
      </c>
    </row>
    <row r="21" spans="1:8">
      <c r="H21" s="160"/>
    </row>
    <row r="22" spans="1:8">
      <c r="A22" s="157" t="s">
        <v>180</v>
      </c>
      <c r="H22" s="160"/>
    </row>
    <row r="23" spans="1:8">
      <c r="A23" s="157"/>
      <c r="H23" s="160"/>
    </row>
    <row r="24" spans="1:8">
      <c r="A24" s="165" t="s">
        <v>181</v>
      </c>
      <c r="B24" s="161">
        <v>0</v>
      </c>
      <c r="C24" s="161"/>
      <c r="D24" s="161">
        <v>1135000</v>
      </c>
      <c r="E24" s="161"/>
      <c r="F24" s="161">
        <v>1135000</v>
      </c>
      <c r="G24" s="161"/>
      <c r="H24" s="162">
        <v>1085000</v>
      </c>
    </row>
    <row r="25" spans="1:8">
      <c r="A25" s="165" t="s">
        <v>182</v>
      </c>
      <c r="B25" s="161">
        <v>0</v>
      </c>
      <c r="C25" s="161"/>
      <c r="D25" s="161">
        <v>2840821</v>
      </c>
      <c r="E25" s="161"/>
      <c r="F25" s="161">
        <v>2840821</v>
      </c>
      <c r="G25" s="161"/>
      <c r="H25" s="162">
        <v>2890963</v>
      </c>
    </row>
    <row r="26" spans="1:8">
      <c r="A26" s="165" t="s">
        <v>183</v>
      </c>
      <c r="B26" s="163">
        <v>0</v>
      </c>
      <c r="C26" s="161"/>
      <c r="D26" s="163">
        <v>0</v>
      </c>
      <c r="E26" s="161"/>
      <c r="F26" s="163">
        <v>0</v>
      </c>
      <c r="G26" s="161"/>
      <c r="H26" s="164">
        <v>0</v>
      </c>
    </row>
    <row r="27" spans="1:8">
      <c r="A27" s="165" t="s">
        <v>184</v>
      </c>
      <c r="B27" s="163">
        <f>SUM(B24:B26)</f>
        <v>0</v>
      </c>
      <c r="C27" s="161"/>
      <c r="D27" s="163">
        <f>SUM(D24:D26)</f>
        <v>3975821</v>
      </c>
      <c r="E27" s="161"/>
      <c r="F27" s="163">
        <f>SUM(F24:F26)</f>
        <v>3975821</v>
      </c>
      <c r="G27" s="161"/>
      <c r="H27" s="163">
        <f>SUM(H24:H26)</f>
        <v>3975963</v>
      </c>
    </row>
    <row r="28" spans="1:8">
      <c r="H28" s="160"/>
    </row>
    <row r="29" spans="1:8">
      <c r="A29" s="148" t="s">
        <v>171</v>
      </c>
      <c r="B29" s="163">
        <f>+B27</f>
        <v>0</v>
      </c>
      <c r="C29" s="161"/>
      <c r="D29" s="163">
        <f>+D27</f>
        <v>3975821</v>
      </c>
      <c r="E29" s="161"/>
      <c r="F29" s="163">
        <f>+F27</f>
        <v>3975821</v>
      </c>
      <c r="G29" s="161"/>
      <c r="H29" s="164">
        <f>+H27</f>
        <v>3975963</v>
      </c>
    </row>
    <row r="30" spans="1:8">
      <c r="B30" s="161"/>
      <c r="C30" s="161"/>
      <c r="D30" s="161"/>
      <c r="E30" s="161"/>
      <c r="F30" s="161"/>
      <c r="G30" s="161"/>
      <c r="H30" s="162"/>
    </row>
    <row r="31" spans="1:8">
      <c r="B31" s="161"/>
      <c r="C31" s="161"/>
      <c r="D31" s="161"/>
      <c r="E31" s="161"/>
      <c r="F31" s="161"/>
      <c r="G31" s="161"/>
      <c r="H31" s="162"/>
    </row>
    <row r="32" spans="1:8">
      <c r="A32" s="157" t="s">
        <v>185</v>
      </c>
      <c r="B32" s="161"/>
      <c r="C32" s="161"/>
      <c r="D32" s="161"/>
      <c r="E32" s="161"/>
      <c r="F32" s="161"/>
      <c r="G32" s="161"/>
      <c r="H32" s="162"/>
    </row>
    <row r="33" spans="1:9">
      <c r="A33" s="148" t="s">
        <v>186</v>
      </c>
      <c r="B33" s="161">
        <v>0</v>
      </c>
      <c r="C33" s="161"/>
      <c r="D33" s="161">
        <v>0</v>
      </c>
      <c r="E33" s="161"/>
      <c r="F33" s="161">
        <v>0</v>
      </c>
      <c r="G33" s="161"/>
      <c r="H33" s="162">
        <v>0</v>
      </c>
    </row>
    <row r="34" spans="1:9">
      <c r="A34" s="148" t="s">
        <v>187</v>
      </c>
      <c r="B34" s="161">
        <v>325248</v>
      </c>
      <c r="C34" s="161"/>
      <c r="D34" s="161">
        <v>3981899</v>
      </c>
      <c r="E34" s="161"/>
      <c r="F34" s="161">
        <v>3981899</v>
      </c>
      <c r="G34" s="161"/>
      <c r="H34" s="162">
        <v>3975829</v>
      </c>
    </row>
    <row r="35" spans="1:9">
      <c r="B35" s="161">
        <v>0</v>
      </c>
      <c r="C35" s="161"/>
      <c r="D35" s="161">
        <v>0</v>
      </c>
      <c r="E35" s="161"/>
      <c r="F35" s="161">
        <v>0</v>
      </c>
      <c r="G35" s="161"/>
      <c r="H35" s="162">
        <v>0</v>
      </c>
    </row>
    <row r="36" spans="1:9">
      <c r="B36" s="163">
        <v>0</v>
      </c>
      <c r="C36" s="161"/>
      <c r="D36" s="163">
        <v>0</v>
      </c>
      <c r="E36" s="161"/>
      <c r="F36" s="163">
        <v>0</v>
      </c>
      <c r="G36" s="161"/>
      <c r="H36" s="164">
        <v>0</v>
      </c>
    </row>
    <row r="37" spans="1:9">
      <c r="A37" s="148" t="s">
        <v>188</v>
      </c>
      <c r="B37" s="163">
        <f>SUM(B33:B36)</f>
        <v>325248</v>
      </c>
      <c r="C37" s="161"/>
      <c r="D37" s="163">
        <f>SUM(D33:D36)</f>
        <v>3981899</v>
      </c>
      <c r="E37" s="161"/>
      <c r="F37" s="163">
        <f>SUM(F33:F36)</f>
        <v>3981899</v>
      </c>
      <c r="G37" s="161"/>
      <c r="H37" s="164">
        <f>SUM(H33:H36)</f>
        <v>3975829</v>
      </c>
    </row>
    <row r="38" spans="1:9">
      <c r="H38" s="160"/>
    </row>
    <row r="39" spans="1:9" ht="13.5" thickBot="1">
      <c r="A39" s="157" t="s">
        <v>189</v>
      </c>
      <c r="B39" s="166">
        <f>+B14+B20-B29+B37</f>
        <v>325248</v>
      </c>
      <c r="C39" s="167"/>
      <c r="D39" s="166">
        <f>+D14+D20-D29+D37</f>
        <v>331326</v>
      </c>
      <c r="E39" s="167"/>
      <c r="F39" s="166">
        <f>+F14+F20-F29+F37</f>
        <v>331326</v>
      </c>
      <c r="G39" s="167"/>
      <c r="H39" s="168">
        <f>+H14+H20-H29+H37</f>
        <v>331192</v>
      </c>
      <c r="I39" s="167"/>
    </row>
    <row r="40" spans="1:9" ht="13.5" thickTop="1"/>
    <row r="43" spans="1:9">
      <c r="B43" s="169"/>
    </row>
  </sheetData>
  <mergeCells count="5">
    <mergeCell ref="A1:I1"/>
    <mergeCell ref="A2:I2"/>
    <mergeCell ref="A3:I3"/>
    <mergeCell ref="A4:I4"/>
    <mergeCell ref="A5:J5"/>
  </mergeCells>
  <hyperlinks>
    <hyperlink ref="F7" r:id="rId1" display="http://www.hcrma.net/"/>
  </hyperlinks>
  <printOptions horizontalCentered="1"/>
  <pageMargins left="0.7" right="0.7" top="0.75" bottom="0.75" header="0.3" footer="0.3"/>
  <pageSetup scale="98" firstPageNumber="22" orientation="portrait" useFirstPageNumber="1" r:id="rId2"/>
  <headerFooter>
    <oddFooter>&amp;C- &amp;P -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sqref="A1:I1"/>
    </sheetView>
  </sheetViews>
  <sheetFormatPr defaultRowHeight="12.75"/>
  <cols>
    <col min="1" max="1" width="36.7109375" style="148" customWidth="1"/>
    <col min="2" max="2" width="12.7109375" style="148" customWidth="1"/>
    <col min="3" max="3" width="1.7109375" style="148" customWidth="1"/>
    <col min="4" max="4" width="11.28515625" style="148" bestFit="1" customWidth="1"/>
    <col min="5" max="5" width="1.7109375" style="148" customWidth="1"/>
    <col min="6" max="6" width="12.7109375" style="148" customWidth="1"/>
    <col min="7" max="7" width="1.7109375" style="148" customWidth="1"/>
    <col min="8" max="8" width="12.28515625" style="148" bestFit="1" customWidth="1"/>
    <col min="9" max="10" width="1.7109375" style="148" customWidth="1"/>
    <col min="11" max="256" width="9.140625" style="148"/>
    <col min="257" max="257" width="36.7109375" style="148" customWidth="1"/>
    <col min="258" max="258" width="12.7109375" style="148" customWidth="1"/>
    <col min="259" max="259" width="1.7109375" style="148" customWidth="1"/>
    <col min="260" max="260" width="11.28515625" style="148" bestFit="1" customWidth="1"/>
    <col min="261" max="261" width="1.7109375" style="148" customWidth="1"/>
    <col min="262" max="262" width="12.7109375" style="148" customWidth="1"/>
    <col min="263" max="263" width="1.7109375" style="148" customWidth="1"/>
    <col min="264" max="264" width="12.28515625" style="148" bestFit="1" customWidth="1"/>
    <col min="265" max="266" width="1.7109375" style="148" customWidth="1"/>
    <col min="267" max="512" width="9.140625" style="148"/>
    <col min="513" max="513" width="36.7109375" style="148" customWidth="1"/>
    <col min="514" max="514" width="12.7109375" style="148" customWidth="1"/>
    <col min="515" max="515" width="1.7109375" style="148" customWidth="1"/>
    <col min="516" max="516" width="11.28515625" style="148" bestFit="1" customWidth="1"/>
    <col min="517" max="517" width="1.7109375" style="148" customWidth="1"/>
    <col min="518" max="518" width="12.7109375" style="148" customWidth="1"/>
    <col min="519" max="519" width="1.7109375" style="148" customWidth="1"/>
    <col min="520" max="520" width="12.28515625" style="148" bestFit="1" customWidth="1"/>
    <col min="521" max="522" width="1.7109375" style="148" customWidth="1"/>
    <col min="523" max="768" width="9.140625" style="148"/>
    <col min="769" max="769" width="36.7109375" style="148" customWidth="1"/>
    <col min="770" max="770" width="12.7109375" style="148" customWidth="1"/>
    <col min="771" max="771" width="1.7109375" style="148" customWidth="1"/>
    <col min="772" max="772" width="11.28515625" style="148" bestFit="1" customWidth="1"/>
    <col min="773" max="773" width="1.7109375" style="148" customWidth="1"/>
    <col min="774" max="774" width="12.7109375" style="148" customWidth="1"/>
    <col min="775" max="775" width="1.7109375" style="148" customWidth="1"/>
    <col min="776" max="776" width="12.28515625" style="148" bestFit="1" customWidth="1"/>
    <col min="777" max="778" width="1.7109375" style="148" customWidth="1"/>
    <col min="779" max="1024" width="9.140625" style="148"/>
    <col min="1025" max="1025" width="36.7109375" style="148" customWidth="1"/>
    <col min="1026" max="1026" width="12.7109375" style="148" customWidth="1"/>
    <col min="1027" max="1027" width="1.7109375" style="148" customWidth="1"/>
    <col min="1028" max="1028" width="11.28515625" style="148" bestFit="1" customWidth="1"/>
    <col min="1029" max="1029" width="1.7109375" style="148" customWidth="1"/>
    <col min="1030" max="1030" width="12.7109375" style="148" customWidth="1"/>
    <col min="1031" max="1031" width="1.7109375" style="148" customWidth="1"/>
    <col min="1032" max="1032" width="12.28515625" style="148" bestFit="1" customWidth="1"/>
    <col min="1033" max="1034" width="1.7109375" style="148" customWidth="1"/>
    <col min="1035" max="1280" width="9.140625" style="148"/>
    <col min="1281" max="1281" width="36.7109375" style="148" customWidth="1"/>
    <col min="1282" max="1282" width="12.7109375" style="148" customWidth="1"/>
    <col min="1283" max="1283" width="1.7109375" style="148" customWidth="1"/>
    <col min="1284" max="1284" width="11.28515625" style="148" bestFit="1" customWidth="1"/>
    <col min="1285" max="1285" width="1.7109375" style="148" customWidth="1"/>
    <col min="1286" max="1286" width="12.7109375" style="148" customWidth="1"/>
    <col min="1287" max="1287" width="1.7109375" style="148" customWidth="1"/>
    <col min="1288" max="1288" width="12.28515625" style="148" bestFit="1" customWidth="1"/>
    <col min="1289" max="1290" width="1.7109375" style="148" customWidth="1"/>
    <col min="1291" max="1536" width="9.140625" style="148"/>
    <col min="1537" max="1537" width="36.7109375" style="148" customWidth="1"/>
    <col min="1538" max="1538" width="12.7109375" style="148" customWidth="1"/>
    <col min="1539" max="1539" width="1.7109375" style="148" customWidth="1"/>
    <col min="1540" max="1540" width="11.28515625" style="148" bestFit="1" customWidth="1"/>
    <col min="1541" max="1541" width="1.7109375" style="148" customWidth="1"/>
    <col min="1542" max="1542" width="12.7109375" style="148" customWidth="1"/>
    <col min="1543" max="1543" width="1.7109375" style="148" customWidth="1"/>
    <col min="1544" max="1544" width="12.28515625" style="148" bestFit="1" customWidth="1"/>
    <col min="1545" max="1546" width="1.7109375" style="148" customWidth="1"/>
    <col min="1547" max="1792" width="9.140625" style="148"/>
    <col min="1793" max="1793" width="36.7109375" style="148" customWidth="1"/>
    <col min="1794" max="1794" width="12.7109375" style="148" customWidth="1"/>
    <col min="1795" max="1795" width="1.7109375" style="148" customWidth="1"/>
    <col min="1796" max="1796" width="11.28515625" style="148" bestFit="1" customWidth="1"/>
    <col min="1797" max="1797" width="1.7109375" style="148" customWidth="1"/>
    <col min="1798" max="1798" width="12.7109375" style="148" customWidth="1"/>
    <col min="1799" max="1799" width="1.7109375" style="148" customWidth="1"/>
    <col min="1800" max="1800" width="12.28515625" style="148" bestFit="1" customWidth="1"/>
    <col min="1801" max="1802" width="1.7109375" style="148" customWidth="1"/>
    <col min="1803" max="2048" width="9.140625" style="148"/>
    <col min="2049" max="2049" width="36.7109375" style="148" customWidth="1"/>
    <col min="2050" max="2050" width="12.7109375" style="148" customWidth="1"/>
    <col min="2051" max="2051" width="1.7109375" style="148" customWidth="1"/>
    <col min="2052" max="2052" width="11.28515625" style="148" bestFit="1" customWidth="1"/>
    <col min="2053" max="2053" width="1.7109375" style="148" customWidth="1"/>
    <col min="2054" max="2054" width="12.7109375" style="148" customWidth="1"/>
    <col min="2055" max="2055" width="1.7109375" style="148" customWidth="1"/>
    <col min="2056" max="2056" width="12.28515625" style="148" bestFit="1" customWidth="1"/>
    <col min="2057" max="2058" width="1.7109375" style="148" customWidth="1"/>
    <col min="2059" max="2304" width="9.140625" style="148"/>
    <col min="2305" max="2305" width="36.7109375" style="148" customWidth="1"/>
    <col min="2306" max="2306" width="12.7109375" style="148" customWidth="1"/>
    <col min="2307" max="2307" width="1.7109375" style="148" customWidth="1"/>
    <col min="2308" max="2308" width="11.28515625" style="148" bestFit="1" customWidth="1"/>
    <col min="2309" max="2309" width="1.7109375" style="148" customWidth="1"/>
    <col min="2310" max="2310" width="12.7109375" style="148" customWidth="1"/>
    <col min="2311" max="2311" width="1.7109375" style="148" customWidth="1"/>
    <col min="2312" max="2312" width="12.28515625" style="148" bestFit="1" customWidth="1"/>
    <col min="2313" max="2314" width="1.7109375" style="148" customWidth="1"/>
    <col min="2315" max="2560" width="9.140625" style="148"/>
    <col min="2561" max="2561" width="36.7109375" style="148" customWidth="1"/>
    <col min="2562" max="2562" width="12.7109375" style="148" customWidth="1"/>
    <col min="2563" max="2563" width="1.7109375" style="148" customWidth="1"/>
    <col min="2564" max="2564" width="11.28515625" style="148" bestFit="1" customWidth="1"/>
    <col min="2565" max="2565" width="1.7109375" style="148" customWidth="1"/>
    <col min="2566" max="2566" width="12.7109375" style="148" customWidth="1"/>
    <col min="2567" max="2567" width="1.7109375" style="148" customWidth="1"/>
    <col min="2568" max="2568" width="12.28515625" style="148" bestFit="1" customWidth="1"/>
    <col min="2569" max="2570" width="1.7109375" style="148" customWidth="1"/>
    <col min="2571" max="2816" width="9.140625" style="148"/>
    <col min="2817" max="2817" width="36.7109375" style="148" customWidth="1"/>
    <col min="2818" max="2818" width="12.7109375" style="148" customWidth="1"/>
    <col min="2819" max="2819" width="1.7109375" style="148" customWidth="1"/>
    <col min="2820" max="2820" width="11.28515625" style="148" bestFit="1" customWidth="1"/>
    <col min="2821" max="2821" width="1.7109375" style="148" customWidth="1"/>
    <col min="2822" max="2822" width="12.7109375" style="148" customWidth="1"/>
    <col min="2823" max="2823" width="1.7109375" style="148" customWidth="1"/>
    <col min="2824" max="2824" width="12.28515625" style="148" bestFit="1" customWidth="1"/>
    <col min="2825" max="2826" width="1.7109375" style="148" customWidth="1"/>
    <col min="2827" max="3072" width="9.140625" style="148"/>
    <col min="3073" max="3073" width="36.7109375" style="148" customWidth="1"/>
    <col min="3074" max="3074" width="12.7109375" style="148" customWidth="1"/>
    <col min="3075" max="3075" width="1.7109375" style="148" customWidth="1"/>
    <col min="3076" max="3076" width="11.28515625" style="148" bestFit="1" customWidth="1"/>
    <col min="3077" max="3077" width="1.7109375" style="148" customWidth="1"/>
    <col min="3078" max="3078" width="12.7109375" style="148" customWidth="1"/>
    <col min="3079" max="3079" width="1.7109375" style="148" customWidth="1"/>
    <col min="3080" max="3080" width="12.28515625" style="148" bestFit="1" customWidth="1"/>
    <col min="3081" max="3082" width="1.7109375" style="148" customWidth="1"/>
    <col min="3083" max="3328" width="9.140625" style="148"/>
    <col min="3329" max="3329" width="36.7109375" style="148" customWidth="1"/>
    <col min="3330" max="3330" width="12.7109375" style="148" customWidth="1"/>
    <col min="3331" max="3331" width="1.7109375" style="148" customWidth="1"/>
    <col min="3332" max="3332" width="11.28515625" style="148" bestFit="1" customWidth="1"/>
    <col min="3333" max="3333" width="1.7109375" style="148" customWidth="1"/>
    <col min="3334" max="3334" width="12.7109375" style="148" customWidth="1"/>
    <col min="3335" max="3335" width="1.7109375" style="148" customWidth="1"/>
    <col min="3336" max="3336" width="12.28515625" style="148" bestFit="1" customWidth="1"/>
    <col min="3337" max="3338" width="1.7109375" style="148" customWidth="1"/>
    <col min="3339" max="3584" width="9.140625" style="148"/>
    <col min="3585" max="3585" width="36.7109375" style="148" customWidth="1"/>
    <col min="3586" max="3586" width="12.7109375" style="148" customWidth="1"/>
    <col min="3587" max="3587" width="1.7109375" style="148" customWidth="1"/>
    <col min="3588" max="3588" width="11.28515625" style="148" bestFit="1" customWidth="1"/>
    <col min="3589" max="3589" width="1.7109375" style="148" customWidth="1"/>
    <col min="3590" max="3590" width="12.7109375" style="148" customWidth="1"/>
    <col min="3591" max="3591" width="1.7109375" style="148" customWidth="1"/>
    <col min="3592" max="3592" width="12.28515625" style="148" bestFit="1" customWidth="1"/>
    <col min="3593" max="3594" width="1.7109375" style="148" customWidth="1"/>
    <col min="3595" max="3840" width="9.140625" style="148"/>
    <col min="3841" max="3841" width="36.7109375" style="148" customWidth="1"/>
    <col min="3842" max="3842" width="12.7109375" style="148" customWidth="1"/>
    <col min="3843" max="3843" width="1.7109375" style="148" customWidth="1"/>
    <col min="3844" max="3844" width="11.28515625" style="148" bestFit="1" customWidth="1"/>
    <col min="3845" max="3845" width="1.7109375" style="148" customWidth="1"/>
    <col min="3846" max="3846" width="12.7109375" style="148" customWidth="1"/>
    <col min="3847" max="3847" width="1.7109375" style="148" customWidth="1"/>
    <col min="3848" max="3848" width="12.28515625" style="148" bestFit="1" customWidth="1"/>
    <col min="3849" max="3850" width="1.7109375" style="148" customWidth="1"/>
    <col min="3851" max="4096" width="9.140625" style="148"/>
    <col min="4097" max="4097" width="36.7109375" style="148" customWidth="1"/>
    <col min="4098" max="4098" width="12.7109375" style="148" customWidth="1"/>
    <col min="4099" max="4099" width="1.7109375" style="148" customWidth="1"/>
    <col min="4100" max="4100" width="11.28515625" style="148" bestFit="1" customWidth="1"/>
    <col min="4101" max="4101" width="1.7109375" style="148" customWidth="1"/>
    <col min="4102" max="4102" width="12.7109375" style="148" customWidth="1"/>
    <col min="4103" max="4103" width="1.7109375" style="148" customWidth="1"/>
    <col min="4104" max="4104" width="12.28515625" style="148" bestFit="1" customWidth="1"/>
    <col min="4105" max="4106" width="1.7109375" style="148" customWidth="1"/>
    <col min="4107" max="4352" width="9.140625" style="148"/>
    <col min="4353" max="4353" width="36.7109375" style="148" customWidth="1"/>
    <col min="4354" max="4354" width="12.7109375" style="148" customWidth="1"/>
    <col min="4355" max="4355" width="1.7109375" style="148" customWidth="1"/>
    <col min="4356" max="4356" width="11.28515625" style="148" bestFit="1" customWidth="1"/>
    <col min="4357" max="4357" width="1.7109375" style="148" customWidth="1"/>
    <col min="4358" max="4358" width="12.7109375" style="148" customWidth="1"/>
    <col min="4359" max="4359" width="1.7109375" style="148" customWidth="1"/>
    <col min="4360" max="4360" width="12.28515625" style="148" bestFit="1" customWidth="1"/>
    <col min="4361" max="4362" width="1.7109375" style="148" customWidth="1"/>
    <col min="4363" max="4608" width="9.140625" style="148"/>
    <col min="4609" max="4609" width="36.7109375" style="148" customWidth="1"/>
    <col min="4610" max="4610" width="12.7109375" style="148" customWidth="1"/>
    <col min="4611" max="4611" width="1.7109375" style="148" customWidth="1"/>
    <col min="4612" max="4612" width="11.28515625" style="148" bestFit="1" customWidth="1"/>
    <col min="4613" max="4613" width="1.7109375" style="148" customWidth="1"/>
    <col min="4614" max="4614" width="12.7109375" style="148" customWidth="1"/>
    <col min="4615" max="4615" width="1.7109375" style="148" customWidth="1"/>
    <col min="4616" max="4616" width="12.28515625" style="148" bestFit="1" customWidth="1"/>
    <col min="4617" max="4618" width="1.7109375" style="148" customWidth="1"/>
    <col min="4619" max="4864" width="9.140625" style="148"/>
    <col min="4865" max="4865" width="36.7109375" style="148" customWidth="1"/>
    <col min="4866" max="4866" width="12.7109375" style="148" customWidth="1"/>
    <col min="4867" max="4867" width="1.7109375" style="148" customWidth="1"/>
    <col min="4868" max="4868" width="11.28515625" style="148" bestFit="1" customWidth="1"/>
    <col min="4869" max="4869" width="1.7109375" style="148" customWidth="1"/>
    <col min="4870" max="4870" width="12.7109375" style="148" customWidth="1"/>
    <col min="4871" max="4871" width="1.7109375" style="148" customWidth="1"/>
    <col min="4872" max="4872" width="12.28515625" style="148" bestFit="1" customWidth="1"/>
    <col min="4873" max="4874" width="1.7109375" style="148" customWidth="1"/>
    <col min="4875" max="5120" width="9.140625" style="148"/>
    <col min="5121" max="5121" width="36.7109375" style="148" customWidth="1"/>
    <col min="5122" max="5122" width="12.7109375" style="148" customWidth="1"/>
    <col min="5123" max="5123" width="1.7109375" style="148" customWidth="1"/>
    <col min="5124" max="5124" width="11.28515625" style="148" bestFit="1" customWidth="1"/>
    <col min="5125" max="5125" width="1.7109375" style="148" customWidth="1"/>
    <col min="5126" max="5126" width="12.7109375" style="148" customWidth="1"/>
    <col min="5127" max="5127" width="1.7109375" style="148" customWidth="1"/>
    <col min="5128" max="5128" width="12.28515625" style="148" bestFit="1" customWidth="1"/>
    <col min="5129" max="5130" width="1.7109375" style="148" customWidth="1"/>
    <col min="5131" max="5376" width="9.140625" style="148"/>
    <col min="5377" max="5377" width="36.7109375" style="148" customWidth="1"/>
    <col min="5378" max="5378" width="12.7109375" style="148" customWidth="1"/>
    <col min="5379" max="5379" width="1.7109375" style="148" customWidth="1"/>
    <col min="5380" max="5380" width="11.28515625" style="148" bestFit="1" customWidth="1"/>
    <col min="5381" max="5381" width="1.7109375" style="148" customWidth="1"/>
    <col min="5382" max="5382" width="12.7109375" style="148" customWidth="1"/>
    <col min="5383" max="5383" width="1.7109375" style="148" customWidth="1"/>
    <col min="5384" max="5384" width="12.28515625" style="148" bestFit="1" customWidth="1"/>
    <col min="5385" max="5386" width="1.7109375" style="148" customWidth="1"/>
    <col min="5387" max="5632" width="9.140625" style="148"/>
    <col min="5633" max="5633" width="36.7109375" style="148" customWidth="1"/>
    <col min="5634" max="5634" width="12.7109375" style="148" customWidth="1"/>
    <col min="5635" max="5635" width="1.7109375" style="148" customWidth="1"/>
    <col min="5636" max="5636" width="11.28515625" style="148" bestFit="1" customWidth="1"/>
    <col min="5637" max="5637" width="1.7109375" style="148" customWidth="1"/>
    <col min="5638" max="5638" width="12.7109375" style="148" customWidth="1"/>
    <col min="5639" max="5639" width="1.7109375" style="148" customWidth="1"/>
    <col min="5640" max="5640" width="12.28515625" style="148" bestFit="1" customWidth="1"/>
    <col min="5641" max="5642" width="1.7109375" style="148" customWidth="1"/>
    <col min="5643" max="5888" width="9.140625" style="148"/>
    <col min="5889" max="5889" width="36.7109375" style="148" customWidth="1"/>
    <col min="5890" max="5890" width="12.7109375" style="148" customWidth="1"/>
    <col min="5891" max="5891" width="1.7109375" style="148" customWidth="1"/>
    <col min="5892" max="5892" width="11.28515625" style="148" bestFit="1" customWidth="1"/>
    <col min="5893" max="5893" width="1.7109375" style="148" customWidth="1"/>
    <col min="5894" max="5894" width="12.7109375" style="148" customWidth="1"/>
    <col min="5895" max="5895" width="1.7109375" style="148" customWidth="1"/>
    <col min="5896" max="5896" width="12.28515625" style="148" bestFit="1" customWidth="1"/>
    <col min="5897" max="5898" width="1.7109375" style="148" customWidth="1"/>
    <col min="5899" max="6144" width="9.140625" style="148"/>
    <col min="6145" max="6145" width="36.7109375" style="148" customWidth="1"/>
    <col min="6146" max="6146" width="12.7109375" style="148" customWidth="1"/>
    <col min="6147" max="6147" width="1.7109375" style="148" customWidth="1"/>
    <col min="6148" max="6148" width="11.28515625" style="148" bestFit="1" customWidth="1"/>
    <col min="6149" max="6149" width="1.7109375" style="148" customWidth="1"/>
    <col min="6150" max="6150" width="12.7109375" style="148" customWidth="1"/>
    <col min="6151" max="6151" width="1.7109375" style="148" customWidth="1"/>
    <col min="6152" max="6152" width="12.28515625" style="148" bestFit="1" customWidth="1"/>
    <col min="6153" max="6154" width="1.7109375" style="148" customWidth="1"/>
    <col min="6155" max="6400" width="9.140625" style="148"/>
    <col min="6401" max="6401" width="36.7109375" style="148" customWidth="1"/>
    <col min="6402" max="6402" width="12.7109375" style="148" customWidth="1"/>
    <col min="6403" max="6403" width="1.7109375" style="148" customWidth="1"/>
    <col min="6404" max="6404" width="11.28515625" style="148" bestFit="1" customWidth="1"/>
    <col min="6405" max="6405" width="1.7109375" style="148" customWidth="1"/>
    <col min="6406" max="6406" width="12.7109375" style="148" customWidth="1"/>
    <col min="6407" max="6407" width="1.7109375" style="148" customWidth="1"/>
    <col min="6408" max="6408" width="12.28515625" style="148" bestFit="1" customWidth="1"/>
    <col min="6409" max="6410" width="1.7109375" style="148" customWidth="1"/>
    <col min="6411" max="6656" width="9.140625" style="148"/>
    <col min="6657" max="6657" width="36.7109375" style="148" customWidth="1"/>
    <col min="6658" max="6658" width="12.7109375" style="148" customWidth="1"/>
    <col min="6659" max="6659" width="1.7109375" style="148" customWidth="1"/>
    <col min="6660" max="6660" width="11.28515625" style="148" bestFit="1" customWidth="1"/>
    <col min="6661" max="6661" width="1.7109375" style="148" customWidth="1"/>
    <col min="6662" max="6662" width="12.7109375" style="148" customWidth="1"/>
    <col min="6663" max="6663" width="1.7109375" style="148" customWidth="1"/>
    <col min="6664" max="6664" width="12.28515625" style="148" bestFit="1" customWidth="1"/>
    <col min="6665" max="6666" width="1.7109375" style="148" customWidth="1"/>
    <col min="6667" max="6912" width="9.140625" style="148"/>
    <col min="6913" max="6913" width="36.7109375" style="148" customWidth="1"/>
    <col min="6914" max="6914" width="12.7109375" style="148" customWidth="1"/>
    <col min="6915" max="6915" width="1.7109375" style="148" customWidth="1"/>
    <col min="6916" max="6916" width="11.28515625" style="148" bestFit="1" customWidth="1"/>
    <col min="6917" max="6917" width="1.7109375" style="148" customWidth="1"/>
    <col min="6918" max="6918" width="12.7109375" style="148" customWidth="1"/>
    <col min="6919" max="6919" width="1.7109375" style="148" customWidth="1"/>
    <col min="6920" max="6920" width="12.28515625" style="148" bestFit="1" customWidth="1"/>
    <col min="6921" max="6922" width="1.7109375" style="148" customWidth="1"/>
    <col min="6923" max="7168" width="9.140625" style="148"/>
    <col min="7169" max="7169" width="36.7109375" style="148" customWidth="1"/>
    <col min="7170" max="7170" width="12.7109375" style="148" customWidth="1"/>
    <col min="7171" max="7171" width="1.7109375" style="148" customWidth="1"/>
    <col min="7172" max="7172" width="11.28515625" style="148" bestFit="1" customWidth="1"/>
    <col min="7173" max="7173" width="1.7109375" style="148" customWidth="1"/>
    <col min="7174" max="7174" width="12.7109375" style="148" customWidth="1"/>
    <col min="7175" max="7175" width="1.7109375" style="148" customWidth="1"/>
    <col min="7176" max="7176" width="12.28515625" style="148" bestFit="1" customWidth="1"/>
    <col min="7177" max="7178" width="1.7109375" style="148" customWidth="1"/>
    <col min="7179" max="7424" width="9.140625" style="148"/>
    <col min="7425" max="7425" width="36.7109375" style="148" customWidth="1"/>
    <col min="7426" max="7426" width="12.7109375" style="148" customWidth="1"/>
    <col min="7427" max="7427" width="1.7109375" style="148" customWidth="1"/>
    <col min="7428" max="7428" width="11.28515625" style="148" bestFit="1" customWidth="1"/>
    <col min="7429" max="7429" width="1.7109375" style="148" customWidth="1"/>
    <col min="7430" max="7430" width="12.7109375" style="148" customWidth="1"/>
    <col min="7431" max="7431" width="1.7109375" style="148" customWidth="1"/>
    <col min="7432" max="7432" width="12.28515625" style="148" bestFit="1" customWidth="1"/>
    <col min="7433" max="7434" width="1.7109375" style="148" customWidth="1"/>
    <col min="7435" max="7680" width="9.140625" style="148"/>
    <col min="7681" max="7681" width="36.7109375" style="148" customWidth="1"/>
    <col min="7682" max="7682" width="12.7109375" style="148" customWidth="1"/>
    <col min="7683" max="7683" width="1.7109375" style="148" customWidth="1"/>
    <col min="7684" max="7684" width="11.28515625" style="148" bestFit="1" customWidth="1"/>
    <col min="7685" max="7685" width="1.7109375" style="148" customWidth="1"/>
    <col min="7686" max="7686" width="12.7109375" style="148" customWidth="1"/>
    <col min="7687" max="7687" width="1.7109375" style="148" customWidth="1"/>
    <col min="7688" max="7688" width="12.28515625" style="148" bestFit="1" customWidth="1"/>
    <col min="7689" max="7690" width="1.7109375" style="148" customWidth="1"/>
    <col min="7691" max="7936" width="9.140625" style="148"/>
    <col min="7937" max="7937" width="36.7109375" style="148" customWidth="1"/>
    <col min="7938" max="7938" width="12.7109375" style="148" customWidth="1"/>
    <col min="7939" max="7939" width="1.7109375" style="148" customWidth="1"/>
    <col min="7940" max="7940" width="11.28515625" style="148" bestFit="1" customWidth="1"/>
    <col min="7941" max="7941" width="1.7109375" style="148" customWidth="1"/>
    <col min="7942" max="7942" width="12.7109375" style="148" customWidth="1"/>
    <col min="7943" max="7943" width="1.7109375" style="148" customWidth="1"/>
    <col min="7944" max="7944" width="12.28515625" style="148" bestFit="1" customWidth="1"/>
    <col min="7945" max="7946" width="1.7109375" style="148" customWidth="1"/>
    <col min="7947" max="8192" width="9.140625" style="148"/>
    <col min="8193" max="8193" width="36.7109375" style="148" customWidth="1"/>
    <col min="8194" max="8194" width="12.7109375" style="148" customWidth="1"/>
    <col min="8195" max="8195" width="1.7109375" style="148" customWidth="1"/>
    <col min="8196" max="8196" width="11.28515625" style="148" bestFit="1" customWidth="1"/>
    <col min="8197" max="8197" width="1.7109375" style="148" customWidth="1"/>
    <col min="8198" max="8198" width="12.7109375" style="148" customWidth="1"/>
    <col min="8199" max="8199" width="1.7109375" style="148" customWidth="1"/>
    <col min="8200" max="8200" width="12.28515625" style="148" bestFit="1" customWidth="1"/>
    <col min="8201" max="8202" width="1.7109375" style="148" customWidth="1"/>
    <col min="8203" max="8448" width="9.140625" style="148"/>
    <col min="8449" max="8449" width="36.7109375" style="148" customWidth="1"/>
    <col min="8450" max="8450" width="12.7109375" style="148" customWidth="1"/>
    <col min="8451" max="8451" width="1.7109375" style="148" customWidth="1"/>
    <col min="8452" max="8452" width="11.28515625" style="148" bestFit="1" customWidth="1"/>
    <col min="8453" max="8453" width="1.7109375" style="148" customWidth="1"/>
    <col min="8454" max="8454" width="12.7109375" style="148" customWidth="1"/>
    <col min="8455" max="8455" width="1.7109375" style="148" customWidth="1"/>
    <col min="8456" max="8456" width="12.28515625" style="148" bestFit="1" customWidth="1"/>
    <col min="8457" max="8458" width="1.7109375" style="148" customWidth="1"/>
    <col min="8459" max="8704" width="9.140625" style="148"/>
    <col min="8705" max="8705" width="36.7109375" style="148" customWidth="1"/>
    <col min="8706" max="8706" width="12.7109375" style="148" customWidth="1"/>
    <col min="8707" max="8707" width="1.7109375" style="148" customWidth="1"/>
    <col min="8708" max="8708" width="11.28515625" style="148" bestFit="1" customWidth="1"/>
    <col min="8709" max="8709" width="1.7109375" style="148" customWidth="1"/>
    <col min="8710" max="8710" width="12.7109375" style="148" customWidth="1"/>
    <col min="8711" max="8711" width="1.7109375" style="148" customWidth="1"/>
    <col min="8712" max="8712" width="12.28515625" style="148" bestFit="1" customWidth="1"/>
    <col min="8713" max="8714" width="1.7109375" style="148" customWidth="1"/>
    <col min="8715" max="8960" width="9.140625" style="148"/>
    <col min="8961" max="8961" width="36.7109375" style="148" customWidth="1"/>
    <col min="8962" max="8962" width="12.7109375" style="148" customWidth="1"/>
    <col min="8963" max="8963" width="1.7109375" style="148" customWidth="1"/>
    <col min="8964" max="8964" width="11.28515625" style="148" bestFit="1" customWidth="1"/>
    <col min="8965" max="8965" width="1.7109375" style="148" customWidth="1"/>
    <col min="8966" max="8966" width="12.7109375" style="148" customWidth="1"/>
    <col min="8967" max="8967" width="1.7109375" style="148" customWidth="1"/>
    <col min="8968" max="8968" width="12.28515625" style="148" bestFit="1" customWidth="1"/>
    <col min="8969" max="8970" width="1.7109375" style="148" customWidth="1"/>
    <col min="8971" max="9216" width="9.140625" style="148"/>
    <col min="9217" max="9217" width="36.7109375" style="148" customWidth="1"/>
    <col min="9218" max="9218" width="12.7109375" style="148" customWidth="1"/>
    <col min="9219" max="9219" width="1.7109375" style="148" customWidth="1"/>
    <col min="9220" max="9220" width="11.28515625" style="148" bestFit="1" customWidth="1"/>
    <col min="9221" max="9221" width="1.7109375" style="148" customWidth="1"/>
    <col min="9222" max="9222" width="12.7109375" style="148" customWidth="1"/>
    <col min="9223" max="9223" width="1.7109375" style="148" customWidth="1"/>
    <col min="9224" max="9224" width="12.28515625" style="148" bestFit="1" customWidth="1"/>
    <col min="9225" max="9226" width="1.7109375" style="148" customWidth="1"/>
    <col min="9227" max="9472" width="9.140625" style="148"/>
    <col min="9473" max="9473" width="36.7109375" style="148" customWidth="1"/>
    <col min="9474" max="9474" width="12.7109375" style="148" customWidth="1"/>
    <col min="9475" max="9475" width="1.7109375" style="148" customWidth="1"/>
    <col min="9476" max="9476" width="11.28515625" style="148" bestFit="1" customWidth="1"/>
    <col min="9477" max="9477" width="1.7109375" style="148" customWidth="1"/>
    <col min="9478" max="9478" width="12.7109375" style="148" customWidth="1"/>
    <col min="9479" max="9479" width="1.7109375" style="148" customWidth="1"/>
    <col min="9480" max="9480" width="12.28515625" style="148" bestFit="1" customWidth="1"/>
    <col min="9481" max="9482" width="1.7109375" style="148" customWidth="1"/>
    <col min="9483" max="9728" width="9.140625" style="148"/>
    <col min="9729" max="9729" width="36.7109375" style="148" customWidth="1"/>
    <col min="9730" max="9730" width="12.7109375" style="148" customWidth="1"/>
    <col min="9731" max="9731" width="1.7109375" style="148" customWidth="1"/>
    <col min="9732" max="9732" width="11.28515625" style="148" bestFit="1" customWidth="1"/>
    <col min="9733" max="9733" width="1.7109375" style="148" customWidth="1"/>
    <col min="9734" max="9734" width="12.7109375" style="148" customWidth="1"/>
    <col min="9735" max="9735" width="1.7109375" style="148" customWidth="1"/>
    <col min="9736" max="9736" width="12.28515625" style="148" bestFit="1" customWidth="1"/>
    <col min="9737" max="9738" width="1.7109375" style="148" customWidth="1"/>
    <col min="9739" max="9984" width="9.140625" style="148"/>
    <col min="9985" max="9985" width="36.7109375" style="148" customWidth="1"/>
    <col min="9986" max="9986" width="12.7109375" style="148" customWidth="1"/>
    <col min="9987" max="9987" width="1.7109375" style="148" customWidth="1"/>
    <col min="9988" max="9988" width="11.28515625" style="148" bestFit="1" customWidth="1"/>
    <col min="9989" max="9989" width="1.7109375" style="148" customWidth="1"/>
    <col min="9990" max="9990" width="12.7109375" style="148" customWidth="1"/>
    <col min="9991" max="9991" width="1.7109375" style="148" customWidth="1"/>
    <col min="9992" max="9992" width="12.28515625" style="148" bestFit="1" customWidth="1"/>
    <col min="9993" max="9994" width="1.7109375" style="148" customWidth="1"/>
    <col min="9995" max="10240" width="9.140625" style="148"/>
    <col min="10241" max="10241" width="36.7109375" style="148" customWidth="1"/>
    <col min="10242" max="10242" width="12.7109375" style="148" customWidth="1"/>
    <col min="10243" max="10243" width="1.7109375" style="148" customWidth="1"/>
    <col min="10244" max="10244" width="11.28515625" style="148" bestFit="1" customWidth="1"/>
    <col min="10245" max="10245" width="1.7109375" style="148" customWidth="1"/>
    <col min="10246" max="10246" width="12.7109375" style="148" customWidth="1"/>
    <col min="10247" max="10247" width="1.7109375" style="148" customWidth="1"/>
    <col min="10248" max="10248" width="12.28515625" style="148" bestFit="1" customWidth="1"/>
    <col min="10249" max="10250" width="1.7109375" style="148" customWidth="1"/>
    <col min="10251" max="10496" width="9.140625" style="148"/>
    <col min="10497" max="10497" width="36.7109375" style="148" customWidth="1"/>
    <col min="10498" max="10498" width="12.7109375" style="148" customWidth="1"/>
    <col min="10499" max="10499" width="1.7109375" style="148" customWidth="1"/>
    <col min="10500" max="10500" width="11.28515625" style="148" bestFit="1" customWidth="1"/>
    <col min="10501" max="10501" width="1.7109375" style="148" customWidth="1"/>
    <col min="10502" max="10502" width="12.7109375" style="148" customWidth="1"/>
    <col min="10503" max="10503" width="1.7109375" style="148" customWidth="1"/>
    <col min="10504" max="10504" width="12.28515625" style="148" bestFit="1" customWidth="1"/>
    <col min="10505" max="10506" width="1.7109375" style="148" customWidth="1"/>
    <col min="10507" max="10752" width="9.140625" style="148"/>
    <col min="10753" max="10753" width="36.7109375" style="148" customWidth="1"/>
    <col min="10754" max="10754" width="12.7109375" style="148" customWidth="1"/>
    <col min="10755" max="10755" width="1.7109375" style="148" customWidth="1"/>
    <col min="10756" max="10756" width="11.28515625" style="148" bestFit="1" customWidth="1"/>
    <col min="10757" max="10757" width="1.7109375" style="148" customWidth="1"/>
    <col min="10758" max="10758" width="12.7109375" style="148" customWidth="1"/>
    <col min="10759" max="10759" width="1.7109375" style="148" customWidth="1"/>
    <col min="10760" max="10760" width="12.28515625" style="148" bestFit="1" customWidth="1"/>
    <col min="10761" max="10762" width="1.7109375" style="148" customWidth="1"/>
    <col min="10763" max="11008" width="9.140625" style="148"/>
    <col min="11009" max="11009" width="36.7109375" style="148" customWidth="1"/>
    <col min="11010" max="11010" width="12.7109375" style="148" customWidth="1"/>
    <col min="11011" max="11011" width="1.7109375" style="148" customWidth="1"/>
    <col min="11012" max="11012" width="11.28515625" style="148" bestFit="1" customWidth="1"/>
    <col min="11013" max="11013" width="1.7109375" style="148" customWidth="1"/>
    <col min="11014" max="11014" width="12.7109375" style="148" customWidth="1"/>
    <col min="11015" max="11015" width="1.7109375" style="148" customWidth="1"/>
    <col min="11016" max="11016" width="12.28515625" style="148" bestFit="1" customWidth="1"/>
    <col min="11017" max="11018" width="1.7109375" style="148" customWidth="1"/>
    <col min="11019" max="11264" width="9.140625" style="148"/>
    <col min="11265" max="11265" width="36.7109375" style="148" customWidth="1"/>
    <col min="11266" max="11266" width="12.7109375" style="148" customWidth="1"/>
    <col min="11267" max="11267" width="1.7109375" style="148" customWidth="1"/>
    <col min="11268" max="11268" width="11.28515625" style="148" bestFit="1" customWidth="1"/>
    <col min="11269" max="11269" width="1.7109375" style="148" customWidth="1"/>
    <col min="11270" max="11270" width="12.7109375" style="148" customWidth="1"/>
    <col min="11271" max="11271" width="1.7109375" style="148" customWidth="1"/>
    <col min="11272" max="11272" width="12.28515625" style="148" bestFit="1" customWidth="1"/>
    <col min="11273" max="11274" width="1.7109375" style="148" customWidth="1"/>
    <col min="11275" max="11520" width="9.140625" style="148"/>
    <col min="11521" max="11521" width="36.7109375" style="148" customWidth="1"/>
    <col min="11522" max="11522" width="12.7109375" style="148" customWidth="1"/>
    <col min="11523" max="11523" width="1.7109375" style="148" customWidth="1"/>
    <col min="11524" max="11524" width="11.28515625" style="148" bestFit="1" customWidth="1"/>
    <col min="11525" max="11525" width="1.7109375" style="148" customWidth="1"/>
    <col min="11526" max="11526" width="12.7109375" style="148" customWidth="1"/>
    <col min="11527" max="11527" width="1.7109375" style="148" customWidth="1"/>
    <col min="11528" max="11528" width="12.28515625" style="148" bestFit="1" customWidth="1"/>
    <col min="11529" max="11530" width="1.7109375" style="148" customWidth="1"/>
    <col min="11531" max="11776" width="9.140625" style="148"/>
    <col min="11777" max="11777" width="36.7109375" style="148" customWidth="1"/>
    <col min="11778" max="11778" width="12.7109375" style="148" customWidth="1"/>
    <col min="11779" max="11779" width="1.7109375" style="148" customWidth="1"/>
    <col min="11780" max="11780" width="11.28515625" style="148" bestFit="1" customWidth="1"/>
    <col min="11781" max="11781" width="1.7109375" style="148" customWidth="1"/>
    <col min="11782" max="11782" width="12.7109375" style="148" customWidth="1"/>
    <col min="11783" max="11783" width="1.7109375" style="148" customWidth="1"/>
    <col min="11784" max="11784" width="12.28515625" style="148" bestFit="1" customWidth="1"/>
    <col min="11785" max="11786" width="1.7109375" style="148" customWidth="1"/>
    <col min="11787" max="12032" width="9.140625" style="148"/>
    <col min="12033" max="12033" width="36.7109375" style="148" customWidth="1"/>
    <col min="12034" max="12034" width="12.7109375" style="148" customWidth="1"/>
    <col min="12035" max="12035" width="1.7109375" style="148" customWidth="1"/>
    <col min="12036" max="12036" width="11.28515625" style="148" bestFit="1" customWidth="1"/>
    <col min="12037" max="12037" width="1.7109375" style="148" customWidth="1"/>
    <col min="12038" max="12038" width="12.7109375" style="148" customWidth="1"/>
    <col min="12039" max="12039" width="1.7109375" style="148" customWidth="1"/>
    <col min="12040" max="12040" width="12.28515625" style="148" bestFit="1" customWidth="1"/>
    <col min="12041" max="12042" width="1.7109375" style="148" customWidth="1"/>
    <col min="12043" max="12288" width="9.140625" style="148"/>
    <col min="12289" max="12289" width="36.7109375" style="148" customWidth="1"/>
    <col min="12290" max="12290" width="12.7109375" style="148" customWidth="1"/>
    <col min="12291" max="12291" width="1.7109375" style="148" customWidth="1"/>
    <col min="12292" max="12292" width="11.28515625" style="148" bestFit="1" customWidth="1"/>
    <col min="12293" max="12293" width="1.7109375" style="148" customWidth="1"/>
    <col min="12294" max="12294" width="12.7109375" style="148" customWidth="1"/>
    <col min="12295" max="12295" width="1.7109375" style="148" customWidth="1"/>
    <col min="12296" max="12296" width="12.28515625" style="148" bestFit="1" customWidth="1"/>
    <col min="12297" max="12298" width="1.7109375" style="148" customWidth="1"/>
    <col min="12299" max="12544" width="9.140625" style="148"/>
    <col min="12545" max="12545" width="36.7109375" style="148" customWidth="1"/>
    <col min="12546" max="12546" width="12.7109375" style="148" customWidth="1"/>
    <col min="12547" max="12547" width="1.7109375" style="148" customWidth="1"/>
    <col min="12548" max="12548" width="11.28515625" style="148" bestFit="1" customWidth="1"/>
    <col min="12549" max="12549" width="1.7109375" style="148" customWidth="1"/>
    <col min="12550" max="12550" width="12.7109375" style="148" customWidth="1"/>
    <col min="12551" max="12551" width="1.7109375" style="148" customWidth="1"/>
    <col min="12552" max="12552" width="12.28515625" style="148" bestFit="1" customWidth="1"/>
    <col min="12553" max="12554" width="1.7109375" style="148" customWidth="1"/>
    <col min="12555" max="12800" width="9.140625" style="148"/>
    <col min="12801" max="12801" width="36.7109375" style="148" customWidth="1"/>
    <col min="12802" max="12802" width="12.7109375" style="148" customWidth="1"/>
    <col min="12803" max="12803" width="1.7109375" style="148" customWidth="1"/>
    <col min="12804" max="12804" width="11.28515625" style="148" bestFit="1" customWidth="1"/>
    <col min="12805" max="12805" width="1.7109375" style="148" customWidth="1"/>
    <col min="12806" max="12806" width="12.7109375" style="148" customWidth="1"/>
    <col min="12807" max="12807" width="1.7109375" style="148" customWidth="1"/>
    <col min="12808" max="12808" width="12.28515625" style="148" bestFit="1" customWidth="1"/>
    <col min="12809" max="12810" width="1.7109375" style="148" customWidth="1"/>
    <col min="12811" max="13056" width="9.140625" style="148"/>
    <col min="13057" max="13057" width="36.7109375" style="148" customWidth="1"/>
    <col min="13058" max="13058" width="12.7109375" style="148" customWidth="1"/>
    <col min="13059" max="13059" width="1.7109375" style="148" customWidth="1"/>
    <col min="13060" max="13060" width="11.28515625" style="148" bestFit="1" customWidth="1"/>
    <col min="13061" max="13061" width="1.7109375" style="148" customWidth="1"/>
    <col min="13062" max="13062" width="12.7109375" style="148" customWidth="1"/>
    <col min="13063" max="13063" width="1.7109375" style="148" customWidth="1"/>
    <col min="13064" max="13064" width="12.28515625" style="148" bestFit="1" customWidth="1"/>
    <col min="13065" max="13066" width="1.7109375" style="148" customWidth="1"/>
    <col min="13067" max="13312" width="9.140625" style="148"/>
    <col min="13313" max="13313" width="36.7109375" style="148" customWidth="1"/>
    <col min="13314" max="13314" width="12.7109375" style="148" customWidth="1"/>
    <col min="13315" max="13315" width="1.7109375" style="148" customWidth="1"/>
    <col min="13316" max="13316" width="11.28515625" style="148" bestFit="1" customWidth="1"/>
    <col min="13317" max="13317" width="1.7109375" style="148" customWidth="1"/>
    <col min="13318" max="13318" width="12.7109375" style="148" customWidth="1"/>
    <col min="13319" max="13319" width="1.7109375" style="148" customWidth="1"/>
    <col min="13320" max="13320" width="12.28515625" style="148" bestFit="1" customWidth="1"/>
    <col min="13321" max="13322" width="1.7109375" style="148" customWidth="1"/>
    <col min="13323" max="13568" width="9.140625" style="148"/>
    <col min="13569" max="13569" width="36.7109375" style="148" customWidth="1"/>
    <col min="13570" max="13570" width="12.7109375" style="148" customWidth="1"/>
    <col min="13571" max="13571" width="1.7109375" style="148" customWidth="1"/>
    <col min="13572" max="13572" width="11.28515625" style="148" bestFit="1" customWidth="1"/>
    <col min="13573" max="13573" width="1.7109375" style="148" customWidth="1"/>
    <col min="13574" max="13574" width="12.7109375" style="148" customWidth="1"/>
    <col min="13575" max="13575" width="1.7109375" style="148" customWidth="1"/>
    <col min="13576" max="13576" width="12.28515625" style="148" bestFit="1" customWidth="1"/>
    <col min="13577" max="13578" width="1.7109375" style="148" customWidth="1"/>
    <col min="13579" max="13824" width="9.140625" style="148"/>
    <col min="13825" max="13825" width="36.7109375" style="148" customWidth="1"/>
    <col min="13826" max="13826" width="12.7109375" style="148" customWidth="1"/>
    <col min="13827" max="13827" width="1.7109375" style="148" customWidth="1"/>
    <col min="13828" max="13828" width="11.28515625" style="148" bestFit="1" customWidth="1"/>
    <col min="13829" max="13829" width="1.7109375" style="148" customWidth="1"/>
    <col min="13830" max="13830" width="12.7109375" style="148" customWidth="1"/>
    <col min="13831" max="13831" width="1.7109375" style="148" customWidth="1"/>
    <col min="13832" max="13832" width="12.28515625" style="148" bestFit="1" customWidth="1"/>
    <col min="13833" max="13834" width="1.7109375" style="148" customWidth="1"/>
    <col min="13835" max="14080" width="9.140625" style="148"/>
    <col min="14081" max="14081" width="36.7109375" style="148" customWidth="1"/>
    <col min="14082" max="14082" width="12.7109375" style="148" customWidth="1"/>
    <col min="14083" max="14083" width="1.7109375" style="148" customWidth="1"/>
    <col min="14084" max="14084" width="11.28515625" style="148" bestFit="1" customWidth="1"/>
    <col min="14085" max="14085" width="1.7109375" style="148" customWidth="1"/>
    <col min="14086" max="14086" width="12.7109375" style="148" customWidth="1"/>
    <col min="14087" max="14087" width="1.7109375" style="148" customWidth="1"/>
    <col min="14088" max="14088" width="12.28515625" style="148" bestFit="1" customWidth="1"/>
    <col min="14089" max="14090" width="1.7109375" style="148" customWidth="1"/>
    <col min="14091" max="14336" width="9.140625" style="148"/>
    <col min="14337" max="14337" width="36.7109375" style="148" customWidth="1"/>
    <col min="14338" max="14338" width="12.7109375" style="148" customWidth="1"/>
    <col min="14339" max="14339" width="1.7109375" style="148" customWidth="1"/>
    <col min="14340" max="14340" width="11.28515625" style="148" bestFit="1" customWidth="1"/>
    <col min="14341" max="14341" width="1.7109375" style="148" customWidth="1"/>
    <col min="14342" max="14342" width="12.7109375" style="148" customWidth="1"/>
    <col min="14343" max="14343" width="1.7109375" style="148" customWidth="1"/>
    <col min="14344" max="14344" width="12.28515625" style="148" bestFit="1" customWidth="1"/>
    <col min="14345" max="14346" width="1.7109375" style="148" customWidth="1"/>
    <col min="14347" max="14592" width="9.140625" style="148"/>
    <col min="14593" max="14593" width="36.7109375" style="148" customWidth="1"/>
    <col min="14594" max="14594" width="12.7109375" style="148" customWidth="1"/>
    <col min="14595" max="14595" width="1.7109375" style="148" customWidth="1"/>
    <col min="14596" max="14596" width="11.28515625" style="148" bestFit="1" customWidth="1"/>
    <col min="14597" max="14597" width="1.7109375" style="148" customWidth="1"/>
    <col min="14598" max="14598" width="12.7109375" style="148" customWidth="1"/>
    <col min="14599" max="14599" width="1.7109375" style="148" customWidth="1"/>
    <col min="14600" max="14600" width="12.28515625" style="148" bestFit="1" customWidth="1"/>
    <col min="14601" max="14602" width="1.7109375" style="148" customWidth="1"/>
    <col min="14603" max="14848" width="9.140625" style="148"/>
    <col min="14849" max="14849" width="36.7109375" style="148" customWidth="1"/>
    <col min="14850" max="14850" width="12.7109375" style="148" customWidth="1"/>
    <col min="14851" max="14851" width="1.7109375" style="148" customWidth="1"/>
    <col min="14852" max="14852" width="11.28515625" style="148" bestFit="1" customWidth="1"/>
    <col min="14853" max="14853" width="1.7109375" style="148" customWidth="1"/>
    <col min="14854" max="14854" width="12.7109375" style="148" customWidth="1"/>
    <col min="14855" max="14855" width="1.7109375" style="148" customWidth="1"/>
    <col min="14856" max="14856" width="12.28515625" style="148" bestFit="1" customWidth="1"/>
    <col min="14857" max="14858" width="1.7109375" style="148" customWidth="1"/>
    <col min="14859" max="15104" width="9.140625" style="148"/>
    <col min="15105" max="15105" width="36.7109375" style="148" customWidth="1"/>
    <col min="15106" max="15106" width="12.7109375" style="148" customWidth="1"/>
    <col min="15107" max="15107" width="1.7109375" style="148" customWidth="1"/>
    <col min="15108" max="15108" width="11.28515625" style="148" bestFit="1" customWidth="1"/>
    <col min="15109" max="15109" width="1.7109375" style="148" customWidth="1"/>
    <col min="15110" max="15110" width="12.7109375" style="148" customWidth="1"/>
    <col min="15111" max="15111" width="1.7109375" style="148" customWidth="1"/>
    <col min="15112" max="15112" width="12.28515625" style="148" bestFit="1" customWidth="1"/>
    <col min="15113" max="15114" width="1.7109375" style="148" customWidth="1"/>
    <col min="15115" max="15360" width="9.140625" style="148"/>
    <col min="15361" max="15361" width="36.7109375" style="148" customWidth="1"/>
    <col min="15362" max="15362" width="12.7109375" style="148" customWidth="1"/>
    <col min="15363" max="15363" width="1.7109375" style="148" customWidth="1"/>
    <col min="15364" max="15364" width="11.28515625" style="148" bestFit="1" customWidth="1"/>
    <col min="15365" max="15365" width="1.7109375" style="148" customWidth="1"/>
    <col min="15366" max="15366" width="12.7109375" style="148" customWidth="1"/>
    <col min="15367" max="15367" width="1.7109375" style="148" customWidth="1"/>
    <col min="15368" max="15368" width="12.28515625" style="148" bestFit="1" customWidth="1"/>
    <col min="15369" max="15370" width="1.7109375" style="148" customWidth="1"/>
    <col min="15371" max="15616" width="9.140625" style="148"/>
    <col min="15617" max="15617" width="36.7109375" style="148" customWidth="1"/>
    <col min="15618" max="15618" width="12.7109375" style="148" customWidth="1"/>
    <col min="15619" max="15619" width="1.7109375" style="148" customWidth="1"/>
    <col min="15620" max="15620" width="11.28515625" style="148" bestFit="1" customWidth="1"/>
    <col min="15621" max="15621" width="1.7109375" style="148" customWidth="1"/>
    <col min="15622" max="15622" width="12.7109375" style="148" customWidth="1"/>
    <col min="15623" max="15623" width="1.7109375" style="148" customWidth="1"/>
    <col min="15624" max="15624" width="12.28515625" style="148" bestFit="1" customWidth="1"/>
    <col min="15625" max="15626" width="1.7109375" style="148" customWidth="1"/>
    <col min="15627" max="15872" width="9.140625" style="148"/>
    <col min="15873" max="15873" width="36.7109375" style="148" customWidth="1"/>
    <col min="15874" max="15874" width="12.7109375" style="148" customWidth="1"/>
    <col min="15875" max="15875" width="1.7109375" style="148" customWidth="1"/>
    <col min="15876" max="15876" width="11.28515625" style="148" bestFit="1" customWidth="1"/>
    <col min="15877" max="15877" width="1.7109375" style="148" customWidth="1"/>
    <col min="15878" max="15878" width="12.7109375" style="148" customWidth="1"/>
    <col min="15879" max="15879" width="1.7109375" style="148" customWidth="1"/>
    <col min="15880" max="15880" width="12.28515625" style="148" bestFit="1" customWidth="1"/>
    <col min="15881" max="15882" width="1.7109375" style="148" customWidth="1"/>
    <col min="15883" max="16128" width="9.140625" style="148"/>
    <col min="16129" max="16129" width="36.7109375" style="148" customWidth="1"/>
    <col min="16130" max="16130" width="12.7109375" style="148" customWidth="1"/>
    <col min="16131" max="16131" width="1.7109375" style="148" customWidth="1"/>
    <col min="16132" max="16132" width="11.28515625" style="148" bestFit="1" customWidth="1"/>
    <col min="16133" max="16133" width="1.7109375" style="148" customWidth="1"/>
    <col min="16134" max="16134" width="12.7109375" style="148" customWidth="1"/>
    <col min="16135" max="16135" width="1.7109375" style="148" customWidth="1"/>
    <col min="16136" max="16136" width="12.28515625" style="148" bestFit="1" customWidth="1"/>
    <col min="16137" max="16138" width="1.7109375" style="148" customWidth="1"/>
    <col min="16139" max="16384" width="9.140625" style="148"/>
  </cols>
  <sheetData>
    <row r="1" spans="1:10" ht="15">
      <c r="A1" s="423" t="s">
        <v>0</v>
      </c>
      <c r="B1" s="423"/>
      <c r="C1" s="423"/>
      <c r="D1" s="423"/>
      <c r="E1" s="423"/>
      <c r="F1" s="423"/>
      <c r="G1" s="423"/>
      <c r="H1" s="423"/>
      <c r="I1" s="423"/>
    </row>
    <row r="2" spans="1:10">
      <c r="A2" s="424" t="s">
        <v>172</v>
      </c>
      <c r="B2" s="424"/>
      <c r="C2" s="424"/>
      <c r="D2" s="424"/>
      <c r="E2" s="424"/>
      <c r="F2" s="424"/>
      <c r="G2" s="424"/>
      <c r="H2" s="424"/>
      <c r="I2" s="424"/>
    </row>
    <row r="3" spans="1:10">
      <c r="A3" s="425" t="s">
        <v>190</v>
      </c>
      <c r="B3" s="425"/>
      <c r="C3" s="425"/>
      <c r="D3" s="425"/>
      <c r="E3" s="425"/>
      <c r="F3" s="425"/>
      <c r="G3" s="425"/>
      <c r="H3" s="425"/>
      <c r="I3" s="425"/>
    </row>
    <row r="4" spans="1:10">
      <c r="A4" s="424" t="s">
        <v>174</v>
      </c>
      <c r="B4" s="424"/>
      <c r="C4" s="424"/>
      <c r="D4" s="424"/>
      <c r="E4" s="424"/>
      <c r="F4" s="424"/>
      <c r="G4" s="424"/>
      <c r="H4" s="424"/>
      <c r="I4" s="424"/>
    </row>
    <row r="5" spans="1:10" ht="15.75">
      <c r="A5" s="426" t="s">
        <v>48</v>
      </c>
      <c r="B5" s="426"/>
      <c r="C5" s="426"/>
      <c r="D5" s="426"/>
      <c r="E5" s="426"/>
      <c r="F5" s="426"/>
      <c r="G5" s="426"/>
      <c r="H5" s="426"/>
      <c r="I5" s="426"/>
      <c r="J5" s="426"/>
    </row>
    <row r="7" spans="1:10">
      <c r="F7" s="149" t="s">
        <v>175</v>
      </c>
    </row>
    <row r="9" spans="1:10">
      <c r="B9" s="150" t="s">
        <v>49</v>
      </c>
      <c r="C9" s="150"/>
      <c r="D9" s="150" t="s">
        <v>50</v>
      </c>
      <c r="E9" s="150"/>
      <c r="F9" s="150" t="s">
        <v>51</v>
      </c>
      <c r="G9" s="150"/>
      <c r="H9" s="150" t="s">
        <v>52</v>
      </c>
    </row>
    <row r="10" spans="1:10">
      <c r="B10" s="152">
        <v>2013</v>
      </c>
      <c r="C10" s="153"/>
      <c r="D10" s="152">
        <v>2014</v>
      </c>
      <c r="E10" s="153"/>
      <c r="F10" s="152">
        <v>2014</v>
      </c>
      <c r="G10" s="153"/>
      <c r="H10" s="152">
        <v>2015</v>
      </c>
    </row>
    <row r="11" spans="1:10">
      <c r="B11" s="155"/>
      <c r="C11" s="155"/>
      <c r="D11" s="155"/>
      <c r="E11" s="155"/>
      <c r="F11" s="155"/>
      <c r="G11" s="155"/>
      <c r="H11" s="155"/>
    </row>
    <row r="12" spans="1:10">
      <c r="B12" s="155"/>
      <c r="C12" s="155"/>
      <c r="D12" s="155"/>
      <c r="E12" s="155"/>
      <c r="F12" s="155"/>
      <c r="G12" s="155"/>
      <c r="H12" s="155"/>
    </row>
    <row r="13" spans="1:10">
      <c r="B13" s="155"/>
      <c r="C13" s="155"/>
      <c r="D13" s="155"/>
      <c r="E13" s="155"/>
      <c r="F13" s="155"/>
      <c r="G13" s="155"/>
      <c r="H13" s="155"/>
    </row>
    <row r="14" spans="1:10">
      <c r="A14" s="157" t="s">
        <v>176</v>
      </c>
      <c r="B14" s="158">
        <v>0</v>
      </c>
      <c r="C14" s="158"/>
      <c r="D14" s="158">
        <v>0</v>
      </c>
      <c r="E14" s="158"/>
      <c r="F14" s="158">
        <f>+B39</f>
        <v>0</v>
      </c>
      <c r="G14" s="158"/>
      <c r="H14" s="158">
        <f>+F39</f>
        <v>0</v>
      </c>
      <c r="I14" s="158"/>
    </row>
    <row r="16" spans="1:10">
      <c r="A16" s="157" t="s">
        <v>177</v>
      </c>
    </row>
    <row r="17" spans="1:8">
      <c r="A17" s="148" t="s">
        <v>178</v>
      </c>
      <c r="B17" s="161">
        <v>0</v>
      </c>
      <c r="C17" s="161"/>
      <c r="D17" s="161">
        <v>0</v>
      </c>
      <c r="E17" s="161"/>
      <c r="F17" s="161">
        <v>0</v>
      </c>
      <c r="G17" s="161"/>
      <c r="H17" s="161">
        <v>0</v>
      </c>
    </row>
    <row r="18" spans="1:8">
      <c r="B18" s="161"/>
      <c r="C18" s="161"/>
      <c r="D18" s="161"/>
      <c r="E18" s="161"/>
      <c r="F18" s="161"/>
      <c r="G18" s="161"/>
      <c r="H18" s="161"/>
    </row>
    <row r="19" spans="1:8">
      <c r="B19" s="163"/>
      <c r="C19" s="161"/>
      <c r="D19" s="163"/>
      <c r="E19" s="161"/>
      <c r="F19" s="163"/>
      <c r="G19" s="161"/>
      <c r="H19" s="163"/>
    </row>
    <row r="20" spans="1:8">
      <c r="A20" s="148" t="s">
        <v>179</v>
      </c>
      <c r="B20" s="161">
        <f>SUM(B17:B19)</f>
        <v>0</v>
      </c>
      <c r="C20" s="161"/>
      <c r="D20" s="161">
        <f>SUM(D17:D19)</f>
        <v>0</v>
      </c>
      <c r="E20" s="161"/>
      <c r="F20" s="161">
        <f>SUM(F17:F19)</f>
        <v>0</v>
      </c>
      <c r="G20" s="161"/>
      <c r="H20" s="161">
        <f>SUM(H17:H19)</f>
        <v>0</v>
      </c>
    </row>
    <row r="22" spans="1:8">
      <c r="A22" s="157" t="s">
        <v>180</v>
      </c>
    </row>
    <row r="23" spans="1:8">
      <c r="A23" s="157"/>
    </row>
    <row r="24" spans="1:8">
      <c r="A24" s="165" t="s">
        <v>181</v>
      </c>
      <c r="B24" s="161">
        <v>0</v>
      </c>
      <c r="C24" s="161"/>
      <c r="D24" s="161">
        <v>0</v>
      </c>
      <c r="E24" s="161"/>
      <c r="F24" s="161">
        <v>0</v>
      </c>
      <c r="G24" s="161"/>
      <c r="H24" s="161">
        <v>0</v>
      </c>
    </row>
    <row r="25" spans="1:8">
      <c r="A25" s="165" t="s">
        <v>182</v>
      </c>
      <c r="B25" s="161">
        <v>0</v>
      </c>
      <c r="C25" s="161"/>
      <c r="D25" s="161">
        <v>0</v>
      </c>
      <c r="E25" s="161"/>
      <c r="F25" s="161">
        <v>0</v>
      </c>
      <c r="G25" s="161"/>
      <c r="H25" s="161">
        <v>4613396</v>
      </c>
    </row>
    <row r="26" spans="1:8">
      <c r="A26" s="165" t="s">
        <v>183</v>
      </c>
      <c r="B26" s="163">
        <v>0</v>
      </c>
      <c r="C26" s="161"/>
      <c r="D26" s="163">
        <v>0</v>
      </c>
      <c r="E26" s="161"/>
      <c r="F26" s="163">
        <v>0</v>
      </c>
      <c r="G26" s="161"/>
      <c r="H26" s="163">
        <v>0</v>
      </c>
    </row>
    <row r="27" spans="1:8">
      <c r="A27" s="165" t="s">
        <v>184</v>
      </c>
      <c r="B27" s="163">
        <f>SUM(B24:B26)</f>
        <v>0</v>
      </c>
      <c r="C27" s="161"/>
      <c r="D27" s="163">
        <v>0</v>
      </c>
      <c r="E27" s="161"/>
      <c r="F27" s="163">
        <f>SUM(F24:F26)</f>
        <v>0</v>
      </c>
      <c r="G27" s="161"/>
      <c r="H27" s="163">
        <f>SUM(H24:H26)</f>
        <v>4613396</v>
      </c>
    </row>
    <row r="29" spans="1:8">
      <c r="A29" s="148" t="s">
        <v>171</v>
      </c>
      <c r="B29" s="163">
        <f>+B27</f>
        <v>0</v>
      </c>
      <c r="C29" s="161"/>
      <c r="D29" s="163">
        <f>+D27</f>
        <v>0</v>
      </c>
      <c r="E29" s="161"/>
      <c r="F29" s="163">
        <f>+F27</f>
        <v>0</v>
      </c>
      <c r="G29" s="161"/>
      <c r="H29" s="163">
        <f>+H27</f>
        <v>4613396</v>
      </c>
    </row>
    <row r="30" spans="1:8">
      <c r="B30" s="161"/>
      <c r="C30" s="161"/>
      <c r="D30" s="161"/>
      <c r="E30" s="161"/>
      <c r="F30" s="161"/>
      <c r="G30" s="161"/>
      <c r="H30" s="161"/>
    </row>
    <row r="31" spans="1:8">
      <c r="B31" s="161"/>
      <c r="C31" s="161"/>
      <c r="D31" s="161"/>
      <c r="E31" s="161"/>
      <c r="F31" s="161"/>
      <c r="G31" s="161"/>
      <c r="H31" s="161"/>
    </row>
    <row r="32" spans="1:8">
      <c r="A32" s="157" t="s">
        <v>185</v>
      </c>
      <c r="B32" s="161"/>
      <c r="C32" s="161"/>
      <c r="D32" s="161"/>
      <c r="E32" s="161"/>
      <c r="F32" s="161"/>
      <c r="G32" s="161"/>
      <c r="H32" s="161"/>
    </row>
    <row r="33" spans="1:9">
      <c r="A33" s="148" t="s">
        <v>186</v>
      </c>
      <c r="B33" s="161">
        <v>0</v>
      </c>
      <c r="C33" s="161"/>
      <c r="D33" s="161">
        <v>0</v>
      </c>
      <c r="E33" s="161"/>
      <c r="F33" s="161">
        <v>0</v>
      </c>
      <c r="G33" s="161"/>
      <c r="H33" s="161">
        <v>0</v>
      </c>
    </row>
    <row r="34" spans="1:9">
      <c r="A34" s="148" t="s">
        <v>191</v>
      </c>
      <c r="B34" s="161">
        <v>0</v>
      </c>
      <c r="C34" s="161"/>
      <c r="D34" s="161">
        <v>0</v>
      </c>
      <c r="E34" s="161"/>
      <c r="F34" s="161">
        <v>0</v>
      </c>
      <c r="G34" s="161"/>
      <c r="H34" s="161">
        <v>0</v>
      </c>
    </row>
    <row r="35" spans="1:9">
      <c r="A35" s="148" t="s">
        <v>192</v>
      </c>
      <c r="B35" s="161">
        <v>0</v>
      </c>
      <c r="C35" s="161"/>
      <c r="D35" s="161">
        <v>0</v>
      </c>
      <c r="E35" s="161"/>
      <c r="F35" s="161">
        <v>0</v>
      </c>
      <c r="G35" s="161"/>
      <c r="H35" s="161">
        <v>23507604</v>
      </c>
    </row>
    <row r="36" spans="1:9">
      <c r="B36" s="163">
        <v>0</v>
      </c>
      <c r="C36" s="161"/>
      <c r="D36" s="163">
        <v>0</v>
      </c>
      <c r="E36" s="161"/>
      <c r="F36" s="163">
        <v>0</v>
      </c>
      <c r="G36" s="161"/>
      <c r="H36" s="163">
        <v>0</v>
      </c>
    </row>
    <row r="37" spans="1:9">
      <c r="A37" s="148" t="s">
        <v>188</v>
      </c>
      <c r="B37" s="163">
        <f>SUM(B33:B36)</f>
        <v>0</v>
      </c>
      <c r="C37" s="161"/>
      <c r="D37" s="163">
        <f>SUM(D33:D36)</f>
        <v>0</v>
      </c>
      <c r="E37" s="161"/>
      <c r="F37" s="163">
        <f>SUM(F33:F36)</f>
        <v>0</v>
      </c>
      <c r="G37" s="161"/>
      <c r="H37" s="163">
        <f>SUM(H33:H36)</f>
        <v>23507604</v>
      </c>
    </row>
    <row r="39" spans="1:9" ht="13.5" thickBot="1">
      <c r="A39" s="157" t="s">
        <v>189</v>
      </c>
      <c r="B39" s="170">
        <f>+B14+B20-B29+B37</f>
        <v>0</v>
      </c>
      <c r="C39" s="167"/>
      <c r="D39" s="166" t="s">
        <v>193</v>
      </c>
      <c r="E39" s="167"/>
      <c r="F39" s="166">
        <f>+F14+F20-F29+F37</f>
        <v>0</v>
      </c>
      <c r="G39" s="167"/>
      <c r="H39" s="166">
        <f>+H14+H20-H29+H37</f>
        <v>18894208</v>
      </c>
      <c r="I39" s="167"/>
    </row>
    <row r="40" spans="1:9" ht="13.5" thickTop="1"/>
    <row r="43" spans="1:9">
      <c r="B43" s="169"/>
    </row>
  </sheetData>
  <mergeCells count="5">
    <mergeCell ref="A1:I1"/>
    <mergeCell ref="A2:I2"/>
    <mergeCell ref="A3:I3"/>
    <mergeCell ref="A4:I4"/>
    <mergeCell ref="A5:J5"/>
  </mergeCells>
  <hyperlinks>
    <hyperlink ref="F7" r:id="rId1" display="http://www.hcrma.net/"/>
  </hyperlinks>
  <printOptions horizontalCentered="1"/>
  <pageMargins left="0.7" right="0.7" top="0.75" bottom="0.75" header="0.3" footer="0.3"/>
  <pageSetup scale="96" firstPageNumber="23" orientation="portrait" useFirstPageNumber="1" r:id="rId2"/>
  <headerFooter>
    <oddFooter xml:space="preserve">&amp;C- &amp;P- 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sqref="A1:I1"/>
    </sheetView>
  </sheetViews>
  <sheetFormatPr defaultRowHeight="12.75"/>
  <cols>
    <col min="1" max="1" width="36.7109375" style="148" customWidth="1"/>
    <col min="2" max="2" width="12.7109375" style="148" customWidth="1"/>
    <col min="3" max="3" width="1.7109375" style="148" customWidth="1"/>
    <col min="4" max="4" width="11.28515625" style="148" bestFit="1" customWidth="1"/>
    <col min="5" max="5" width="1.7109375" style="148" customWidth="1"/>
    <col min="6" max="6" width="12.7109375" style="148" customWidth="1"/>
    <col min="7" max="7" width="1.7109375" style="148" customWidth="1"/>
    <col min="8" max="8" width="12.28515625" style="148" bestFit="1" customWidth="1"/>
    <col min="9" max="10" width="1.7109375" style="148" customWidth="1"/>
    <col min="11" max="256" width="9.140625" style="148"/>
    <col min="257" max="257" width="36.7109375" style="148" customWidth="1"/>
    <col min="258" max="258" width="12.7109375" style="148" customWidth="1"/>
    <col min="259" max="259" width="1.7109375" style="148" customWidth="1"/>
    <col min="260" max="260" width="11.28515625" style="148" bestFit="1" customWidth="1"/>
    <col min="261" max="261" width="1.7109375" style="148" customWidth="1"/>
    <col min="262" max="262" width="12.7109375" style="148" customWidth="1"/>
    <col min="263" max="263" width="1.7109375" style="148" customWidth="1"/>
    <col min="264" max="264" width="12.28515625" style="148" bestFit="1" customWidth="1"/>
    <col min="265" max="266" width="1.7109375" style="148" customWidth="1"/>
    <col min="267" max="512" width="9.140625" style="148"/>
    <col min="513" max="513" width="36.7109375" style="148" customWidth="1"/>
    <col min="514" max="514" width="12.7109375" style="148" customWidth="1"/>
    <col min="515" max="515" width="1.7109375" style="148" customWidth="1"/>
    <col min="516" max="516" width="11.28515625" style="148" bestFit="1" customWidth="1"/>
    <col min="517" max="517" width="1.7109375" style="148" customWidth="1"/>
    <col min="518" max="518" width="12.7109375" style="148" customWidth="1"/>
    <col min="519" max="519" width="1.7109375" style="148" customWidth="1"/>
    <col min="520" max="520" width="12.28515625" style="148" bestFit="1" customWidth="1"/>
    <col min="521" max="522" width="1.7109375" style="148" customWidth="1"/>
    <col min="523" max="768" width="9.140625" style="148"/>
    <col min="769" max="769" width="36.7109375" style="148" customWidth="1"/>
    <col min="770" max="770" width="12.7109375" style="148" customWidth="1"/>
    <col min="771" max="771" width="1.7109375" style="148" customWidth="1"/>
    <col min="772" max="772" width="11.28515625" style="148" bestFit="1" customWidth="1"/>
    <col min="773" max="773" width="1.7109375" style="148" customWidth="1"/>
    <col min="774" max="774" width="12.7109375" style="148" customWidth="1"/>
    <col min="775" max="775" width="1.7109375" style="148" customWidth="1"/>
    <col min="776" max="776" width="12.28515625" style="148" bestFit="1" customWidth="1"/>
    <col min="777" max="778" width="1.7109375" style="148" customWidth="1"/>
    <col min="779" max="1024" width="9.140625" style="148"/>
    <col min="1025" max="1025" width="36.7109375" style="148" customWidth="1"/>
    <col min="1026" max="1026" width="12.7109375" style="148" customWidth="1"/>
    <col min="1027" max="1027" width="1.7109375" style="148" customWidth="1"/>
    <col min="1028" max="1028" width="11.28515625" style="148" bestFit="1" customWidth="1"/>
    <col min="1029" max="1029" width="1.7109375" style="148" customWidth="1"/>
    <col min="1030" max="1030" width="12.7109375" style="148" customWidth="1"/>
    <col min="1031" max="1031" width="1.7109375" style="148" customWidth="1"/>
    <col min="1032" max="1032" width="12.28515625" style="148" bestFit="1" customWidth="1"/>
    <col min="1033" max="1034" width="1.7109375" style="148" customWidth="1"/>
    <col min="1035" max="1280" width="9.140625" style="148"/>
    <col min="1281" max="1281" width="36.7109375" style="148" customWidth="1"/>
    <col min="1282" max="1282" width="12.7109375" style="148" customWidth="1"/>
    <col min="1283" max="1283" width="1.7109375" style="148" customWidth="1"/>
    <col min="1284" max="1284" width="11.28515625" style="148" bestFit="1" customWidth="1"/>
    <col min="1285" max="1285" width="1.7109375" style="148" customWidth="1"/>
    <col min="1286" max="1286" width="12.7109375" style="148" customWidth="1"/>
    <col min="1287" max="1287" width="1.7109375" style="148" customWidth="1"/>
    <col min="1288" max="1288" width="12.28515625" style="148" bestFit="1" customWidth="1"/>
    <col min="1289" max="1290" width="1.7109375" style="148" customWidth="1"/>
    <col min="1291" max="1536" width="9.140625" style="148"/>
    <col min="1537" max="1537" width="36.7109375" style="148" customWidth="1"/>
    <col min="1538" max="1538" width="12.7109375" style="148" customWidth="1"/>
    <col min="1539" max="1539" width="1.7109375" style="148" customWidth="1"/>
    <col min="1540" max="1540" width="11.28515625" style="148" bestFit="1" customWidth="1"/>
    <col min="1541" max="1541" width="1.7109375" style="148" customWidth="1"/>
    <col min="1542" max="1542" width="12.7109375" style="148" customWidth="1"/>
    <col min="1543" max="1543" width="1.7109375" style="148" customWidth="1"/>
    <col min="1544" max="1544" width="12.28515625" style="148" bestFit="1" customWidth="1"/>
    <col min="1545" max="1546" width="1.7109375" style="148" customWidth="1"/>
    <col min="1547" max="1792" width="9.140625" style="148"/>
    <col min="1793" max="1793" width="36.7109375" style="148" customWidth="1"/>
    <col min="1794" max="1794" width="12.7109375" style="148" customWidth="1"/>
    <col min="1795" max="1795" width="1.7109375" style="148" customWidth="1"/>
    <col min="1796" max="1796" width="11.28515625" style="148" bestFit="1" customWidth="1"/>
    <col min="1797" max="1797" width="1.7109375" style="148" customWidth="1"/>
    <col min="1798" max="1798" width="12.7109375" style="148" customWidth="1"/>
    <col min="1799" max="1799" width="1.7109375" style="148" customWidth="1"/>
    <col min="1800" max="1800" width="12.28515625" style="148" bestFit="1" customWidth="1"/>
    <col min="1801" max="1802" width="1.7109375" style="148" customWidth="1"/>
    <col min="1803" max="2048" width="9.140625" style="148"/>
    <col min="2049" max="2049" width="36.7109375" style="148" customWidth="1"/>
    <col min="2050" max="2050" width="12.7109375" style="148" customWidth="1"/>
    <col min="2051" max="2051" width="1.7109375" style="148" customWidth="1"/>
    <col min="2052" max="2052" width="11.28515625" style="148" bestFit="1" customWidth="1"/>
    <col min="2053" max="2053" width="1.7109375" style="148" customWidth="1"/>
    <col min="2054" max="2054" width="12.7109375" style="148" customWidth="1"/>
    <col min="2055" max="2055" width="1.7109375" style="148" customWidth="1"/>
    <col min="2056" max="2056" width="12.28515625" style="148" bestFit="1" customWidth="1"/>
    <col min="2057" max="2058" width="1.7109375" style="148" customWidth="1"/>
    <col min="2059" max="2304" width="9.140625" style="148"/>
    <col min="2305" max="2305" width="36.7109375" style="148" customWidth="1"/>
    <col min="2306" max="2306" width="12.7109375" style="148" customWidth="1"/>
    <col min="2307" max="2307" width="1.7109375" style="148" customWidth="1"/>
    <col min="2308" max="2308" width="11.28515625" style="148" bestFit="1" customWidth="1"/>
    <col min="2309" max="2309" width="1.7109375" style="148" customWidth="1"/>
    <col min="2310" max="2310" width="12.7109375" style="148" customWidth="1"/>
    <col min="2311" max="2311" width="1.7109375" style="148" customWidth="1"/>
    <col min="2312" max="2312" width="12.28515625" style="148" bestFit="1" customWidth="1"/>
    <col min="2313" max="2314" width="1.7109375" style="148" customWidth="1"/>
    <col min="2315" max="2560" width="9.140625" style="148"/>
    <col min="2561" max="2561" width="36.7109375" style="148" customWidth="1"/>
    <col min="2562" max="2562" width="12.7109375" style="148" customWidth="1"/>
    <col min="2563" max="2563" width="1.7109375" style="148" customWidth="1"/>
    <col min="2564" max="2564" width="11.28515625" style="148" bestFit="1" customWidth="1"/>
    <col min="2565" max="2565" width="1.7109375" style="148" customWidth="1"/>
    <col min="2566" max="2566" width="12.7109375" style="148" customWidth="1"/>
    <col min="2567" max="2567" width="1.7109375" style="148" customWidth="1"/>
    <col min="2568" max="2568" width="12.28515625" style="148" bestFit="1" customWidth="1"/>
    <col min="2569" max="2570" width="1.7109375" style="148" customWidth="1"/>
    <col min="2571" max="2816" width="9.140625" style="148"/>
    <col min="2817" max="2817" width="36.7109375" style="148" customWidth="1"/>
    <col min="2818" max="2818" width="12.7109375" style="148" customWidth="1"/>
    <col min="2819" max="2819" width="1.7109375" style="148" customWidth="1"/>
    <col min="2820" max="2820" width="11.28515625" style="148" bestFit="1" customWidth="1"/>
    <col min="2821" max="2821" width="1.7109375" style="148" customWidth="1"/>
    <col min="2822" max="2822" width="12.7109375" style="148" customWidth="1"/>
    <col min="2823" max="2823" width="1.7109375" style="148" customWidth="1"/>
    <col min="2824" max="2824" width="12.28515625" style="148" bestFit="1" customWidth="1"/>
    <col min="2825" max="2826" width="1.7109375" style="148" customWidth="1"/>
    <col min="2827" max="3072" width="9.140625" style="148"/>
    <col min="3073" max="3073" width="36.7109375" style="148" customWidth="1"/>
    <col min="3074" max="3074" width="12.7109375" style="148" customWidth="1"/>
    <col min="3075" max="3075" width="1.7109375" style="148" customWidth="1"/>
    <col min="3076" max="3076" width="11.28515625" style="148" bestFit="1" customWidth="1"/>
    <col min="3077" max="3077" width="1.7109375" style="148" customWidth="1"/>
    <col min="3078" max="3078" width="12.7109375" style="148" customWidth="1"/>
    <col min="3079" max="3079" width="1.7109375" style="148" customWidth="1"/>
    <col min="3080" max="3080" width="12.28515625" style="148" bestFit="1" customWidth="1"/>
    <col min="3081" max="3082" width="1.7109375" style="148" customWidth="1"/>
    <col min="3083" max="3328" width="9.140625" style="148"/>
    <col min="3329" max="3329" width="36.7109375" style="148" customWidth="1"/>
    <col min="3330" max="3330" width="12.7109375" style="148" customWidth="1"/>
    <col min="3331" max="3331" width="1.7109375" style="148" customWidth="1"/>
    <col min="3332" max="3332" width="11.28515625" style="148" bestFit="1" customWidth="1"/>
    <col min="3333" max="3333" width="1.7109375" style="148" customWidth="1"/>
    <col min="3334" max="3334" width="12.7109375" style="148" customWidth="1"/>
    <col min="3335" max="3335" width="1.7109375" style="148" customWidth="1"/>
    <col min="3336" max="3336" width="12.28515625" style="148" bestFit="1" customWidth="1"/>
    <col min="3337" max="3338" width="1.7109375" style="148" customWidth="1"/>
    <col min="3339" max="3584" width="9.140625" style="148"/>
    <col min="3585" max="3585" width="36.7109375" style="148" customWidth="1"/>
    <col min="3586" max="3586" width="12.7109375" style="148" customWidth="1"/>
    <col min="3587" max="3587" width="1.7109375" style="148" customWidth="1"/>
    <col min="3588" max="3588" width="11.28515625" style="148" bestFit="1" customWidth="1"/>
    <col min="3589" max="3589" width="1.7109375" style="148" customWidth="1"/>
    <col min="3590" max="3590" width="12.7109375" style="148" customWidth="1"/>
    <col min="3591" max="3591" width="1.7109375" style="148" customWidth="1"/>
    <col min="3592" max="3592" width="12.28515625" style="148" bestFit="1" customWidth="1"/>
    <col min="3593" max="3594" width="1.7109375" style="148" customWidth="1"/>
    <col min="3595" max="3840" width="9.140625" style="148"/>
    <col min="3841" max="3841" width="36.7109375" style="148" customWidth="1"/>
    <col min="3842" max="3842" width="12.7109375" style="148" customWidth="1"/>
    <col min="3843" max="3843" width="1.7109375" style="148" customWidth="1"/>
    <col min="3844" max="3844" width="11.28515625" style="148" bestFit="1" customWidth="1"/>
    <col min="3845" max="3845" width="1.7109375" style="148" customWidth="1"/>
    <col min="3846" max="3846" width="12.7109375" style="148" customWidth="1"/>
    <col min="3847" max="3847" width="1.7109375" style="148" customWidth="1"/>
    <col min="3848" max="3848" width="12.28515625" style="148" bestFit="1" customWidth="1"/>
    <col min="3849" max="3850" width="1.7109375" style="148" customWidth="1"/>
    <col min="3851" max="4096" width="9.140625" style="148"/>
    <col min="4097" max="4097" width="36.7109375" style="148" customWidth="1"/>
    <col min="4098" max="4098" width="12.7109375" style="148" customWidth="1"/>
    <col min="4099" max="4099" width="1.7109375" style="148" customWidth="1"/>
    <col min="4100" max="4100" width="11.28515625" style="148" bestFit="1" customWidth="1"/>
    <col min="4101" max="4101" width="1.7109375" style="148" customWidth="1"/>
    <col min="4102" max="4102" width="12.7109375" style="148" customWidth="1"/>
    <col min="4103" max="4103" width="1.7109375" style="148" customWidth="1"/>
    <col min="4104" max="4104" width="12.28515625" style="148" bestFit="1" customWidth="1"/>
    <col min="4105" max="4106" width="1.7109375" style="148" customWidth="1"/>
    <col min="4107" max="4352" width="9.140625" style="148"/>
    <col min="4353" max="4353" width="36.7109375" style="148" customWidth="1"/>
    <col min="4354" max="4354" width="12.7109375" style="148" customWidth="1"/>
    <col min="4355" max="4355" width="1.7109375" style="148" customWidth="1"/>
    <col min="4356" max="4356" width="11.28515625" style="148" bestFit="1" customWidth="1"/>
    <col min="4357" max="4357" width="1.7109375" style="148" customWidth="1"/>
    <col min="4358" max="4358" width="12.7109375" style="148" customWidth="1"/>
    <col min="4359" max="4359" width="1.7109375" style="148" customWidth="1"/>
    <col min="4360" max="4360" width="12.28515625" style="148" bestFit="1" customWidth="1"/>
    <col min="4361" max="4362" width="1.7109375" style="148" customWidth="1"/>
    <col min="4363" max="4608" width="9.140625" style="148"/>
    <col min="4609" max="4609" width="36.7109375" style="148" customWidth="1"/>
    <col min="4610" max="4610" width="12.7109375" style="148" customWidth="1"/>
    <col min="4611" max="4611" width="1.7109375" style="148" customWidth="1"/>
    <col min="4612" max="4612" width="11.28515625" style="148" bestFit="1" customWidth="1"/>
    <col min="4613" max="4613" width="1.7109375" style="148" customWidth="1"/>
    <col min="4614" max="4614" width="12.7109375" style="148" customWidth="1"/>
    <col min="4615" max="4615" width="1.7109375" style="148" customWidth="1"/>
    <col min="4616" max="4616" width="12.28515625" style="148" bestFit="1" customWidth="1"/>
    <col min="4617" max="4618" width="1.7109375" style="148" customWidth="1"/>
    <col min="4619" max="4864" width="9.140625" style="148"/>
    <col min="4865" max="4865" width="36.7109375" style="148" customWidth="1"/>
    <col min="4866" max="4866" width="12.7109375" style="148" customWidth="1"/>
    <col min="4867" max="4867" width="1.7109375" style="148" customWidth="1"/>
    <col min="4868" max="4868" width="11.28515625" style="148" bestFit="1" customWidth="1"/>
    <col min="4869" max="4869" width="1.7109375" style="148" customWidth="1"/>
    <col min="4870" max="4870" width="12.7109375" style="148" customWidth="1"/>
    <col min="4871" max="4871" width="1.7109375" style="148" customWidth="1"/>
    <col min="4872" max="4872" width="12.28515625" style="148" bestFit="1" customWidth="1"/>
    <col min="4873" max="4874" width="1.7109375" style="148" customWidth="1"/>
    <col min="4875" max="5120" width="9.140625" style="148"/>
    <col min="5121" max="5121" width="36.7109375" style="148" customWidth="1"/>
    <col min="5122" max="5122" width="12.7109375" style="148" customWidth="1"/>
    <col min="5123" max="5123" width="1.7109375" style="148" customWidth="1"/>
    <col min="5124" max="5124" width="11.28515625" style="148" bestFit="1" customWidth="1"/>
    <col min="5125" max="5125" width="1.7109375" style="148" customWidth="1"/>
    <col min="5126" max="5126" width="12.7109375" style="148" customWidth="1"/>
    <col min="5127" max="5127" width="1.7109375" style="148" customWidth="1"/>
    <col min="5128" max="5128" width="12.28515625" style="148" bestFit="1" customWidth="1"/>
    <col min="5129" max="5130" width="1.7109375" style="148" customWidth="1"/>
    <col min="5131" max="5376" width="9.140625" style="148"/>
    <col min="5377" max="5377" width="36.7109375" style="148" customWidth="1"/>
    <col min="5378" max="5378" width="12.7109375" style="148" customWidth="1"/>
    <col min="5379" max="5379" width="1.7109375" style="148" customWidth="1"/>
    <col min="5380" max="5380" width="11.28515625" style="148" bestFit="1" customWidth="1"/>
    <col min="5381" max="5381" width="1.7109375" style="148" customWidth="1"/>
    <col min="5382" max="5382" width="12.7109375" style="148" customWidth="1"/>
    <col min="5383" max="5383" width="1.7109375" style="148" customWidth="1"/>
    <col min="5384" max="5384" width="12.28515625" style="148" bestFit="1" customWidth="1"/>
    <col min="5385" max="5386" width="1.7109375" style="148" customWidth="1"/>
    <col min="5387" max="5632" width="9.140625" style="148"/>
    <col min="5633" max="5633" width="36.7109375" style="148" customWidth="1"/>
    <col min="5634" max="5634" width="12.7109375" style="148" customWidth="1"/>
    <col min="5635" max="5635" width="1.7109375" style="148" customWidth="1"/>
    <col min="5636" max="5636" width="11.28515625" style="148" bestFit="1" customWidth="1"/>
    <col min="5637" max="5637" width="1.7109375" style="148" customWidth="1"/>
    <col min="5638" max="5638" width="12.7109375" style="148" customWidth="1"/>
    <col min="5639" max="5639" width="1.7109375" style="148" customWidth="1"/>
    <col min="5640" max="5640" width="12.28515625" style="148" bestFit="1" customWidth="1"/>
    <col min="5641" max="5642" width="1.7109375" style="148" customWidth="1"/>
    <col min="5643" max="5888" width="9.140625" style="148"/>
    <col min="5889" max="5889" width="36.7109375" style="148" customWidth="1"/>
    <col min="5890" max="5890" width="12.7109375" style="148" customWidth="1"/>
    <col min="5891" max="5891" width="1.7109375" style="148" customWidth="1"/>
    <col min="5892" max="5892" width="11.28515625" style="148" bestFit="1" customWidth="1"/>
    <col min="5893" max="5893" width="1.7109375" style="148" customWidth="1"/>
    <col min="5894" max="5894" width="12.7109375" style="148" customWidth="1"/>
    <col min="5895" max="5895" width="1.7109375" style="148" customWidth="1"/>
    <col min="5896" max="5896" width="12.28515625" style="148" bestFit="1" customWidth="1"/>
    <col min="5897" max="5898" width="1.7109375" style="148" customWidth="1"/>
    <col min="5899" max="6144" width="9.140625" style="148"/>
    <col min="6145" max="6145" width="36.7109375" style="148" customWidth="1"/>
    <col min="6146" max="6146" width="12.7109375" style="148" customWidth="1"/>
    <col min="6147" max="6147" width="1.7109375" style="148" customWidth="1"/>
    <col min="6148" max="6148" width="11.28515625" style="148" bestFit="1" customWidth="1"/>
    <col min="6149" max="6149" width="1.7109375" style="148" customWidth="1"/>
    <col min="6150" max="6150" width="12.7109375" style="148" customWidth="1"/>
    <col min="6151" max="6151" width="1.7109375" style="148" customWidth="1"/>
    <col min="6152" max="6152" width="12.28515625" style="148" bestFit="1" customWidth="1"/>
    <col min="6153" max="6154" width="1.7109375" style="148" customWidth="1"/>
    <col min="6155" max="6400" width="9.140625" style="148"/>
    <col min="6401" max="6401" width="36.7109375" style="148" customWidth="1"/>
    <col min="6402" max="6402" width="12.7109375" style="148" customWidth="1"/>
    <col min="6403" max="6403" width="1.7109375" style="148" customWidth="1"/>
    <col min="6404" max="6404" width="11.28515625" style="148" bestFit="1" customWidth="1"/>
    <col min="6405" max="6405" width="1.7109375" style="148" customWidth="1"/>
    <col min="6406" max="6406" width="12.7109375" style="148" customWidth="1"/>
    <col min="6407" max="6407" width="1.7109375" style="148" customWidth="1"/>
    <col min="6408" max="6408" width="12.28515625" style="148" bestFit="1" customWidth="1"/>
    <col min="6409" max="6410" width="1.7109375" style="148" customWidth="1"/>
    <col min="6411" max="6656" width="9.140625" style="148"/>
    <col min="6657" max="6657" width="36.7109375" style="148" customWidth="1"/>
    <col min="6658" max="6658" width="12.7109375" style="148" customWidth="1"/>
    <col min="6659" max="6659" width="1.7109375" style="148" customWidth="1"/>
    <col min="6660" max="6660" width="11.28515625" style="148" bestFit="1" customWidth="1"/>
    <col min="6661" max="6661" width="1.7109375" style="148" customWidth="1"/>
    <col min="6662" max="6662" width="12.7109375" style="148" customWidth="1"/>
    <col min="6663" max="6663" width="1.7109375" style="148" customWidth="1"/>
    <col min="6664" max="6664" width="12.28515625" style="148" bestFit="1" customWidth="1"/>
    <col min="6665" max="6666" width="1.7109375" style="148" customWidth="1"/>
    <col min="6667" max="6912" width="9.140625" style="148"/>
    <col min="6913" max="6913" width="36.7109375" style="148" customWidth="1"/>
    <col min="6914" max="6914" width="12.7109375" style="148" customWidth="1"/>
    <col min="6915" max="6915" width="1.7109375" style="148" customWidth="1"/>
    <col min="6916" max="6916" width="11.28515625" style="148" bestFit="1" customWidth="1"/>
    <col min="6917" max="6917" width="1.7109375" style="148" customWidth="1"/>
    <col min="6918" max="6918" width="12.7109375" style="148" customWidth="1"/>
    <col min="6919" max="6919" width="1.7109375" style="148" customWidth="1"/>
    <col min="6920" max="6920" width="12.28515625" style="148" bestFit="1" customWidth="1"/>
    <col min="6921" max="6922" width="1.7109375" style="148" customWidth="1"/>
    <col min="6923" max="7168" width="9.140625" style="148"/>
    <col min="7169" max="7169" width="36.7109375" style="148" customWidth="1"/>
    <col min="7170" max="7170" width="12.7109375" style="148" customWidth="1"/>
    <col min="7171" max="7171" width="1.7109375" style="148" customWidth="1"/>
    <col min="7172" max="7172" width="11.28515625" style="148" bestFit="1" customWidth="1"/>
    <col min="7173" max="7173" width="1.7109375" style="148" customWidth="1"/>
    <col min="7174" max="7174" width="12.7109375" style="148" customWidth="1"/>
    <col min="7175" max="7175" width="1.7109375" style="148" customWidth="1"/>
    <col min="7176" max="7176" width="12.28515625" style="148" bestFit="1" customWidth="1"/>
    <col min="7177" max="7178" width="1.7109375" style="148" customWidth="1"/>
    <col min="7179" max="7424" width="9.140625" style="148"/>
    <col min="7425" max="7425" width="36.7109375" style="148" customWidth="1"/>
    <col min="7426" max="7426" width="12.7109375" style="148" customWidth="1"/>
    <col min="7427" max="7427" width="1.7109375" style="148" customWidth="1"/>
    <col min="7428" max="7428" width="11.28515625" style="148" bestFit="1" customWidth="1"/>
    <col min="7429" max="7429" width="1.7109375" style="148" customWidth="1"/>
    <col min="7430" max="7430" width="12.7109375" style="148" customWidth="1"/>
    <col min="7431" max="7431" width="1.7109375" style="148" customWidth="1"/>
    <col min="7432" max="7432" width="12.28515625" style="148" bestFit="1" customWidth="1"/>
    <col min="7433" max="7434" width="1.7109375" style="148" customWidth="1"/>
    <col min="7435" max="7680" width="9.140625" style="148"/>
    <col min="7681" max="7681" width="36.7109375" style="148" customWidth="1"/>
    <col min="7682" max="7682" width="12.7109375" style="148" customWidth="1"/>
    <col min="7683" max="7683" width="1.7109375" style="148" customWidth="1"/>
    <col min="7684" max="7684" width="11.28515625" style="148" bestFit="1" customWidth="1"/>
    <col min="7685" max="7685" width="1.7109375" style="148" customWidth="1"/>
    <col min="7686" max="7686" width="12.7109375" style="148" customWidth="1"/>
    <col min="7687" max="7687" width="1.7109375" style="148" customWidth="1"/>
    <col min="7688" max="7688" width="12.28515625" style="148" bestFit="1" customWidth="1"/>
    <col min="7689" max="7690" width="1.7109375" style="148" customWidth="1"/>
    <col min="7691" max="7936" width="9.140625" style="148"/>
    <col min="7937" max="7937" width="36.7109375" style="148" customWidth="1"/>
    <col min="7938" max="7938" width="12.7109375" style="148" customWidth="1"/>
    <col min="7939" max="7939" width="1.7109375" style="148" customWidth="1"/>
    <col min="7940" max="7940" width="11.28515625" style="148" bestFit="1" customWidth="1"/>
    <col min="7941" max="7941" width="1.7109375" style="148" customWidth="1"/>
    <col min="7942" max="7942" width="12.7109375" style="148" customWidth="1"/>
    <col min="7943" max="7943" width="1.7109375" style="148" customWidth="1"/>
    <col min="7944" max="7944" width="12.28515625" style="148" bestFit="1" customWidth="1"/>
    <col min="7945" max="7946" width="1.7109375" style="148" customWidth="1"/>
    <col min="7947" max="8192" width="9.140625" style="148"/>
    <col min="8193" max="8193" width="36.7109375" style="148" customWidth="1"/>
    <col min="8194" max="8194" width="12.7109375" style="148" customWidth="1"/>
    <col min="8195" max="8195" width="1.7109375" style="148" customWidth="1"/>
    <col min="8196" max="8196" width="11.28515625" style="148" bestFit="1" customWidth="1"/>
    <col min="8197" max="8197" width="1.7109375" style="148" customWidth="1"/>
    <col min="8198" max="8198" width="12.7109375" style="148" customWidth="1"/>
    <col min="8199" max="8199" width="1.7109375" style="148" customWidth="1"/>
    <col min="8200" max="8200" width="12.28515625" style="148" bestFit="1" customWidth="1"/>
    <col min="8201" max="8202" width="1.7109375" style="148" customWidth="1"/>
    <col min="8203" max="8448" width="9.140625" style="148"/>
    <col min="8449" max="8449" width="36.7109375" style="148" customWidth="1"/>
    <col min="8450" max="8450" width="12.7109375" style="148" customWidth="1"/>
    <col min="8451" max="8451" width="1.7109375" style="148" customWidth="1"/>
    <col min="8452" max="8452" width="11.28515625" style="148" bestFit="1" customWidth="1"/>
    <col min="8453" max="8453" width="1.7109375" style="148" customWidth="1"/>
    <col min="8454" max="8454" width="12.7109375" style="148" customWidth="1"/>
    <col min="8455" max="8455" width="1.7109375" style="148" customWidth="1"/>
    <col min="8456" max="8456" width="12.28515625" style="148" bestFit="1" customWidth="1"/>
    <col min="8457" max="8458" width="1.7109375" style="148" customWidth="1"/>
    <col min="8459" max="8704" width="9.140625" style="148"/>
    <col min="8705" max="8705" width="36.7109375" style="148" customWidth="1"/>
    <col min="8706" max="8706" width="12.7109375" style="148" customWidth="1"/>
    <col min="8707" max="8707" width="1.7109375" style="148" customWidth="1"/>
    <col min="8708" max="8708" width="11.28515625" style="148" bestFit="1" customWidth="1"/>
    <col min="8709" max="8709" width="1.7109375" style="148" customWidth="1"/>
    <col min="8710" max="8710" width="12.7109375" style="148" customWidth="1"/>
    <col min="8711" max="8711" width="1.7109375" style="148" customWidth="1"/>
    <col min="8712" max="8712" width="12.28515625" style="148" bestFit="1" customWidth="1"/>
    <col min="8713" max="8714" width="1.7109375" style="148" customWidth="1"/>
    <col min="8715" max="8960" width="9.140625" style="148"/>
    <col min="8961" max="8961" width="36.7109375" style="148" customWidth="1"/>
    <col min="8962" max="8962" width="12.7109375" style="148" customWidth="1"/>
    <col min="8963" max="8963" width="1.7109375" style="148" customWidth="1"/>
    <col min="8964" max="8964" width="11.28515625" style="148" bestFit="1" customWidth="1"/>
    <col min="8965" max="8965" width="1.7109375" style="148" customWidth="1"/>
    <col min="8966" max="8966" width="12.7109375" style="148" customWidth="1"/>
    <col min="8967" max="8967" width="1.7109375" style="148" customWidth="1"/>
    <col min="8968" max="8968" width="12.28515625" style="148" bestFit="1" customWidth="1"/>
    <col min="8969" max="8970" width="1.7109375" style="148" customWidth="1"/>
    <col min="8971" max="9216" width="9.140625" style="148"/>
    <col min="9217" max="9217" width="36.7109375" style="148" customWidth="1"/>
    <col min="9218" max="9218" width="12.7109375" style="148" customWidth="1"/>
    <col min="9219" max="9219" width="1.7109375" style="148" customWidth="1"/>
    <col min="9220" max="9220" width="11.28515625" style="148" bestFit="1" customWidth="1"/>
    <col min="9221" max="9221" width="1.7109375" style="148" customWidth="1"/>
    <col min="9222" max="9222" width="12.7109375" style="148" customWidth="1"/>
    <col min="9223" max="9223" width="1.7109375" style="148" customWidth="1"/>
    <col min="9224" max="9224" width="12.28515625" style="148" bestFit="1" customWidth="1"/>
    <col min="9225" max="9226" width="1.7109375" style="148" customWidth="1"/>
    <col min="9227" max="9472" width="9.140625" style="148"/>
    <col min="9473" max="9473" width="36.7109375" style="148" customWidth="1"/>
    <col min="9474" max="9474" width="12.7109375" style="148" customWidth="1"/>
    <col min="9475" max="9475" width="1.7109375" style="148" customWidth="1"/>
    <col min="9476" max="9476" width="11.28515625" style="148" bestFit="1" customWidth="1"/>
    <col min="9477" max="9477" width="1.7109375" style="148" customWidth="1"/>
    <col min="9478" max="9478" width="12.7109375" style="148" customWidth="1"/>
    <col min="9479" max="9479" width="1.7109375" style="148" customWidth="1"/>
    <col min="9480" max="9480" width="12.28515625" style="148" bestFit="1" customWidth="1"/>
    <col min="9481" max="9482" width="1.7109375" style="148" customWidth="1"/>
    <col min="9483" max="9728" width="9.140625" style="148"/>
    <col min="9729" max="9729" width="36.7109375" style="148" customWidth="1"/>
    <col min="9730" max="9730" width="12.7109375" style="148" customWidth="1"/>
    <col min="9731" max="9731" width="1.7109375" style="148" customWidth="1"/>
    <col min="9732" max="9732" width="11.28515625" style="148" bestFit="1" customWidth="1"/>
    <col min="9733" max="9733" width="1.7109375" style="148" customWidth="1"/>
    <col min="9734" max="9734" width="12.7109375" style="148" customWidth="1"/>
    <col min="9735" max="9735" width="1.7109375" style="148" customWidth="1"/>
    <col min="9736" max="9736" width="12.28515625" style="148" bestFit="1" customWidth="1"/>
    <col min="9737" max="9738" width="1.7109375" style="148" customWidth="1"/>
    <col min="9739" max="9984" width="9.140625" style="148"/>
    <col min="9985" max="9985" width="36.7109375" style="148" customWidth="1"/>
    <col min="9986" max="9986" width="12.7109375" style="148" customWidth="1"/>
    <col min="9987" max="9987" width="1.7109375" style="148" customWidth="1"/>
    <col min="9988" max="9988" width="11.28515625" style="148" bestFit="1" customWidth="1"/>
    <col min="9989" max="9989" width="1.7109375" style="148" customWidth="1"/>
    <col min="9990" max="9990" width="12.7109375" style="148" customWidth="1"/>
    <col min="9991" max="9991" width="1.7109375" style="148" customWidth="1"/>
    <col min="9992" max="9992" width="12.28515625" style="148" bestFit="1" customWidth="1"/>
    <col min="9993" max="9994" width="1.7109375" style="148" customWidth="1"/>
    <col min="9995" max="10240" width="9.140625" style="148"/>
    <col min="10241" max="10241" width="36.7109375" style="148" customWidth="1"/>
    <col min="10242" max="10242" width="12.7109375" style="148" customWidth="1"/>
    <col min="10243" max="10243" width="1.7109375" style="148" customWidth="1"/>
    <col min="10244" max="10244" width="11.28515625" style="148" bestFit="1" customWidth="1"/>
    <col min="10245" max="10245" width="1.7109375" style="148" customWidth="1"/>
    <col min="10246" max="10246" width="12.7109375" style="148" customWidth="1"/>
    <col min="10247" max="10247" width="1.7109375" style="148" customWidth="1"/>
    <col min="10248" max="10248" width="12.28515625" style="148" bestFit="1" customWidth="1"/>
    <col min="10249" max="10250" width="1.7109375" style="148" customWidth="1"/>
    <col min="10251" max="10496" width="9.140625" style="148"/>
    <col min="10497" max="10497" width="36.7109375" style="148" customWidth="1"/>
    <col min="10498" max="10498" width="12.7109375" style="148" customWidth="1"/>
    <col min="10499" max="10499" width="1.7109375" style="148" customWidth="1"/>
    <col min="10500" max="10500" width="11.28515625" style="148" bestFit="1" customWidth="1"/>
    <col min="10501" max="10501" width="1.7109375" style="148" customWidth="1"/>
    <col min="10502" max="10502" width="12.7109375" style="148" customWidth="1"/>
    <col min="10503" max="10503" width="1.7109375" style="148" customWidth="1"/>
    <col min="10504" max="10504" width="12.28515625" style="148" bestFit="1" customWidth="1"/>
    <col min="10505" max="10506" width="1.7109375" style="148" customWidth="1"/>
    <col min="10507" max="10752" width="9.140625" style="148"/>
    <col min="10753" max="10753" width="36.7109375" style="148" customWidth="1"/>
    <col min="10754" max="10754" width="12.7109375" style="148" customWidth="1"/>
    <col min="10755" max="10755" width="1.7109375" style="148" customWidth="1"/>
    <col min="10756" max="10756" width="11.28515625" style="148" bestFit="1" customWidth="1"/>
    <col min="10757" max="10757" width="1.7109375" style="148" customWidth="1"/>
    <col min="10758" max="10758" width="12.7109375" style="148" customWidth="1"/>
    <col min="10759" max="10759" width="1.7109375" style="148" customWidth="1"/>
    <col min="10760" max="10760" width="12.28515625" style="148" bestFit="1" customWidth="1"/>
    <col min="10761" max="10762" width="1.7109375" style="148" customWidth="1"/>
    <col min="10763" max="11008" width="9.140625" style="148"/>
    <col min="11009" max="11009" width="36.7109375" style="148" customWidth="1"/>
    <col min="11010" max="11010" width="12.7109375" style="148" customWidth="1"/>
    <col min="11011" max="11011" width="1.7109375" style="148" customWidth="1"/>
    <col min="11012" max="11012" width="11.28515625" style="148" bestFit="1" customWidth="1"/>
    <col min="11013" max="11013" width="1.7109375" style="148" customWidth="1"/>
    <col min="11014" max="11014" width="12.7109375" style="148" customWidth="1"/>
    <col min="11015" max="11015" width="1.7109375" style="148" customWidth="1"/>
    <col min="11016" max="11016" width="12.28515625" style="148" bestFit="1" customWidth="1"/>
    <col min="11017" max="11018" width="1.7109375" style="148" customWidth="1"/>
    <col min="11019" max="11264" width="9.140625" style="148"/>
    <col min="11265" max="11265" width="36.7109375" style="148" customWidth="1"/>
    <col min="11266" max="11266" width="12.7109375" style="148" customWidth="1"/>
    <col min="11267" max="11267" width="1.7109375" style="148" customWidth="1"/>
    <col min="11268" max="11268" width="11.28515625" style="148" bestFit="1" customWidth="1"/>
    <col min="11269" max="11269" width="1.7109375" style="148" customWidth="1"/>
    <col min="11270" max="11270" width="12.7109375" style="148" customWidth="1"/>
    <col min="11271" max="11271" width="1.7109375" style="148" customWidth="1"/>
    <col min="11272" max="11272" width="12.28515625" style="148" bestFit="1" customWidth="1"/>
    <col min="11273" max="11274" width="1.7109375" style="148" customWidth="1"/>
    <col min="11275" max="11520" width="9.140625" style="148"/>
    <col min="11521" max="11521" width="36.7109375" style="148" customWidth="1"/>
    <col min="11522" max="11522" width="12.7109375" style="148" customWidth="1"/>
    <col min="11523" max="11523" width="1.7109375" style="148" customWidth="1"/>
    <col min="11524" max="11524" width="11.28515625" style="148" bestFit="1" customWidth="1"/>
    <col min="11525" max="11525" width="1.7109375" style="148" customWidth="1"/>
    <col min="11526" max="11526" width="12.7109375" style="148" customWidth="1"/>
    <col min="11527" max="11527" width="1.7109375" style="148" customWidth="1"/>
    <col min="11528" max="11528" width="12.28515625" style="148" bestFit="1" customWidth="1"/>
    <col min="11529" max="11530" width="1.7109375" style="148" customWidth="1"/>
    <col min="11531" max="11776" width="9.140625" style="148"/>
    <col min="11777" max="11777" width="36.7109375" style="148" customWidth="1"/>
    <col min="11778" max="11778" width="12.7109375" style="148" customWidth="1"/>
    <col min="11779" max="11779" width="1.7109375" style="148" customWidth="1"/>
    <col min="11780" max="11780" width="11.28515625" style="148" bestFit="1" customWidth="1"/>
    <col min="11781" max="11781" width="1.7109375" style="148" customWidth="1"/>
    <col min="11782" max="11782" width="12.7109375" style="148" customWidth="1"/>
    <col min="11783" max="11783" width="1.7109375" style="148" customWidth="1"/>
    <col min="11784" max="11784" width="12.28515625" style="148" bestFit="1" customWidth="1"/>
    <col min="11785" max="11786" width="1.7109375" style="148" customWidth="1"/>
    <col min="11787" max="12032" width="9.140625" style="148"/>
    <col min="12033" max="12033" width="36.7109375" style="148" customWidth="1"/>
    <col min="12034" max="12034" width="12.7109375" style="148" customWidth="1"/>
    <col min="12035" max="12035" width="1.7109375" style="148" customWidth="1"/>
    <col min="12036" max="12036" width="11.28515625" style="148" bestFit="1" customWidth="1"/>
    <col min="12037" max="12037" width="1.7109375" style="148" customWidth="1"/>
    <col min="12038" max="12038" width="12.7109375" style="148" customWidth="1"/>
    <col min="12039" max="12039" width="1.7109375" style="148" customWidth="1"/>
    <col min="12040" max="12040" width="12.28515625" style="148" bestFit="1" customWidth="1"/>
    <col min="12041" max="12042" width="1.7109375" style="148" customWidth="1"/>
    <col min="12043" max="12288" width="9.140625" style="148"/>
    <col min="12289" max="12289" width="36.7109375" style="148" customWidth="1"/>
    <col min="12290" max="12290" width="12.7109375" style="148" customWidth="1"/>
    <col min="12291" max="12291" width="1.7109375" style="148" customWidth="1"/>
    <col min="12292" max="12292" width="11.28515625" style="148" bestFit="1" customWidth="1"/>
    <col min="12293" max="12293" width="1.7109375" style="148" customWidth="1"/>
    <col min="12294" max="12294" width="12.7109375" style="148" customWidth="1"/>
    <col min="12295" max="12295" width="1.7109375" style="148" customWidth="1"/>
    <col min="12296" max="12296" width="12.28515625" style="148" bestFit="1" customWidth="1"/>
    <col min="12297" max="12298" width="1.7109375" style="148" customWidth="1"/>
    <col min="12299" max="12544" width="9.140625" style="148"/>
    <col min="12545" max="12545" width="36.7109375" style="148" customWidth="1"/>
    <col min="12546" max="12546" width="12.7109375" style="148" customWidth="1"/>
    <col min="12547" max="12547" width="1.7109375" style="148" customWidth="1"/>
    <col min="12548" max="12548" width="11.28515625" style="148" bestFit="1" customWidth="1"/>
    <col min="12549" max="12549" width="1.7109375" style="148" customWidth="1"/>
    <col min="12550" max="12550" width="12.7109375" style="148" customWidth="1"/>
    <col min="12551" max="12551" width="1.7109375" style="148" customWidth="1"/>
    <col min="12552" max="12552" width="12.28515625" style="148" bestFit="1" customWidth="1"/>
    <col min="12553" max="12554" width="1.7109375" style="148" customWidth="1"/>
    <col min="12555" max="12800" width="9.140625" style="148"/>
    <col min="12801" max="12801" width="36.7109375" style="148" customWidth="1"/>
    <col min="12802" max="12802" width="12.7109375" style="148" customWidth="1"/>
    <col min="12803" max="12803" width="1.7109375" style="148" customWidth="1"/>
    <col min="12804" max="12804" width="11.28515625" style="148" bestFit="1" customWidth="1"/>
    <col min="12805" max="12805" width="1.7109375" style="148" customWidth="1"/>
    <col min="12806" max="12806" width="12.7109375" style="148" customWidth="1"/>
    <col min="12807" max="12807" width="1.7109375" style="148" customWidth="1"/>
    <col min="12808" max="12808" width="12.28515625" style="148" bestFit="1" customWidth="1"/>
    <col min="12809" max="12810" width="1.7109375" style="148" customWidth="1"/>
    <col min="12811" max="13056" width="9.140625" style="148"/>
    <col min="13057" max="13057" width="36.7109375" style="148" customWidth="1"/>
    <col min="13058" max="13058" width="12.7109375" style="148" customWidth="1"/>
    <col min="13059" max="13059" width="1.7109375" style="148" customWidth="1"/>
    <col min="13060" max="13060" width="11.28515625" style="148" bestFit="1" customWidth="1"/>
    <col min="13061" max="13061" width="1.7109375" style="148" customWidth="1"/>
    <col min="13062" max="13062" width="12.7109375" style="148" customWidth="1"/>
    <col min="13063" max="13063" width="1.7109375" style="148" customWidth="1"/>
    <col min="13064" max="13064" width="12.28515625" style="148" bestFit="1" customWidth="1"/>
    <col min="13065" max="13066" width="1.7109375" style="148" customWidth="1"/>
    <col min="13067" max="13312" width="9.140625" style="148"/>
    <col min="13313" max="13313" width="36.7109375" style="148" customWidth="1"/>
    <col min="13314" max="13314" width="12.7109375" style="148" customWidth="1"/>
    <col min="13315" max="13315" width="1.7109375" style="148" customWidth="1"/>
    <col min="13316" max="13316" width="11.28515625" style="148" bestFit="1" customWidth="1"/>
    <col min="13317" max="13317" width="1.7109375" style="148" customWidth="1"/>
    <col min="13318" max="13318" width="12.7109375" style="148" customWidth="1"/>
    <col min="13319" max="13319" width="1.7109375" style="148" customWidth="1"/>
    <col min="13320" max="13320" width="12.28515625" style="148" bestFit="1" customWidth="1"/>
    <col min="13321" max="13322" width="1.7109375" style="148" customWidth="1"/>
    <col min="13323" max="13568" width="9.140625" style="148"/>
    <col min="13569" max="13569" width="36.7109375" style="148" customWidth="1"/>
    <col min="13570" max="13570" width="12.7109375" style="148" customWidth="1"/>
    <col min="13571" max="13571" width="1.7109375" style="148" customWidth="1"/>
    <col min="13572" max="13572" width="11.28515625" style="148" bestFit="1" customWidth="1"/>
    <col min="13573" max="13573" width="1.7109375" style="148" customWidth="1"/>
    <col min="13574" max="13574" width="12.7109375" style="148" customWidth="1"/>
    <col min="13575" max="13575" width="1.7109375" style="148" customWidth="1"/>
    <col min="13576" max="13576" width="12.28515625" style="148" bestFit="1" customWidth="1"/>
    <col min="13577" max="13578" width="1.7109375" style="148" customWidth="1"/>
    <col min="13579" max="13824" width="9.140625" style="148"/>
    <col min="13825" max="13825" width="36.7109375" style="148" customWidth="1"/>
    <col min="13826" max="13826" width="12.7109375" style="148" customWidth="1"/>
    <col min="13827" max="13827" width="1.7109375" style="148" customWidth="1"/>
    <col min="13828" max="13828" width="11.28515625" style="148" bestFit="1" customWidth="1"/>
    <col min="13829" max="13829" width="1.7109375" style="148" customWidth="1"/>
    <col min="13830" max="13830" width="12.7109375" style="148" customWidth="1"/>
    <col min="13831" max="13831" width="1.7109375" style="148" customWidth="1"/>
    <col min="13832" max="13832" width="12.28515625" style="148" bestFit="1" customWidth="1"/>
    <col min="13833" max="13834" width="1.7109375" style="148" customWidth="1"/>
    <col min="13835" max="14080" width="9.140625" style="148"/>
    <col min="14081" max="14081" width="36.7109375" style="148" customWidth="1"/>
    <col min="14082" max="14082" width="12.7109375" style="148" customWidth="1"/>
    <col min="14083" max="14083" width="1.7109375" style="148" customWidth="1"/>
    <col min="14084" max="14084" width="11.28515625" style="148" bestFit="1" customWidth="1"/>
    <col min="14085" max="14085" width="1.7109375" style="148" customWidth="1"/>
    <col min="14086" max="14086" width="12.7109375" style="148" customWidth="1"/>
    <col min="14087" max="14087" width="1.7109375" style="148" customWidth="1"/>
    <col min="14088" max="14088" width="12.28515625" style="148" bestFit="1" customWidth="1"/>
    <col min="14089" max="14090" width="1.7109375" style="148" customWidth="1"/>
    <col min="14091" max="14336" width="9.140625" style="148"/>
    <col min="14337" max="14337" width="36.7109375" style="148" customWidth="1"/>
    <col min="14338" max="14338" width="12.7109375" style="148" customWidth="1"/>
    <col min="14339" max="14339" width="1.7109375" style="148" customWidth="1"/>
    <col min="14340" max="14340" width="11.28515625" style="148" bestFit="1" customWidth="1"/>
    <col min="14341" max="14341" width="1.7109375" style="148" customWidth="1"/>
    <col min="14342" max="14342" width="12.7109375" style="148" customWidth="1"/>
    <col min="14343" max="14343" width="1.7109375" style="148" customWidth="1"/>
    <col min="14344" max="14344" width="12.28515625" style="148" bestFit="1" customWidth="1"/>
    <col min="14345" max="14346" width="1.7109375" style="148" customWidth="1"/>
    <col min="14347" max="14592" width="9.140625" style="148"/>
    <col min="14593" max="14593" width="36.7109375" style="148" customWidth="1"/>
    <col min="14594" max="14594" width="12.7109375" style="148" customWidth="1"/>
    <col min="14595" max="14595" width="1.7109375" style="148" customWidth="1"/>
    <col min="14596" max="14596" width="11.28515625" style="148" bestFit="1" customWidth="1"/>
    <col min="14597" max="14597" width="1.7109375" style="148" customWidth="1"/>
    <col min="14598" max="14598" width="12.7109375" style="148" customWidth="1"/>
    <col min="14599" max="14599" width="1.7109375" style="148" customWidth="1"/>
    <col min="14600" max="14600" width="12.28515625" style="148" bestFit="1" customWidth="1"/>
    <col min="14601" max="14602" width="1.7109375" style="148" customWidth="1"/>
    <col min="14603" max="14848" width="9.140625" style="148"/>
    <col min="14849" max="14849" width="36.7109375" style="148" customWidth="1"/>
    <col min="14850" max="14850" width="12.7109375" style="148" customWidth="1"/>
    <col min="14851" max="14851" width="1.7109375" style="148" customWidth="1"/>
    <col min="14852" max="14852" width="11.28515625" style="148" bestFit="1" customWidth="1"/>
    <col min="14853" max="14853" width="1.7109375" style="148" customWidth="1"/>
    <col min="14854" max="14854" width="12.7109375" style="148" customWidth="1"/>
    <col min="14855" max="14855" width="1.7109375" style="148" customWidth="1"/>
    <col min="14856" max="14856" width="12.28515625" style="148" bestFit="1" customWidth="1"/>
    <col min="14857" max="14858" width="1.7109375" style="148" customWidth="1"/>
    <col min="14859" max="15104" width="9.140625" style="148"/>
    <col min="15105" max="15105" width="36.7109375" style="148" customWidth="1"/>
    <col min="15106" max="15106" width="12.7109375" style="148" customWidth="1"/>
    <col min="15107" max="15107" width="1.7109375" style="148" customWidth="1"/>
    <col min="15108" max="15108" width="11.28515625" style="148" bestFit="1" customWidth="1"/>
    <col min="15109" max="15109" width="1.7109375" style="148" customWidth="1"/>
    <col min="15110" max="15110" width="12.7109375" style="148" customWidth="1"/>
    <col min="15111" max="15111" width="1.7109375" style="148" customWidth="1"/>
    <col min="15112" max="15112" width="12.28515625" style="148" bestFit="1" customWidth="1"/>
    <col min="15113" max="15114" width="1.7109375" style="148" customWidth="1"/>
    <col min="15115" max="15360" width="9.140625" style="148"/>
    <col min="15361" max="15361" width="36.7109375" style="148" customWidth="1"/>
    <col min="15362" max="15362" width="12.7109375" style="148" customWidth="1"/>
    <col min="15363" max="15363" width="1.7109375" style="148" customWidth="1"/>
    <col min="15364" max="15364" width="11.28515625" style="148" bestFit="1" customWidth="1"/>
    <col min="15365" max="15365" width="1.7109375" style="148" customWidth="1"/>
    <col min="15366" max="15366" width="12.7109375" style="148" customWidth="1"/>
    <col min="15367" max="15367" width="1.7109375" style="148" customWidth="1"/>
    <col min="15368" max="15368" width="12.28515625" style="148" bestFit="1" customWidth="1"/>
    <col min="15369" max="15370" width="1.7109375" style="148" customWidth="1"/>
    <col min="15371" max="15616" width="9.140625" style="148"/>
    <col min="15617" max="15617" width="36.7109375" style="148" customWidth="1"/>
    <col min="15618" max="15618" width="12.7109375" style="148" customWidth="1"/>
    <col min="15619" max="15619" width="1.7109375" style="148" customWidth="1"/>
    <col min="15620" max="15620" width="11.28515625" style="148" bestFit="1" customWidth="1"/>
    <col min="15621" max="15621" width="1.7109375" style="148" customWidth="1"/>
    <col min="15622" max="15622" width="12.7109375" style="148" customWidth="1"/>
    <col min="15623" max="15623" width="1.7109375" style="148" customWidth="1"/>
    <col min="15624" max="15624" width="12.28515625" style="148" bestFit="1" customWidth="1"/>
    <col min="15625" max="15626" width="1.7109375" style="148" customWidth="1"/>
    <col min="15627" max="15872" width="9.140625" style="148"/>
    <col min="15873" max="15873" width="36.7109375" style="148" customWidth="1"/>
    <col min="15874" max="15874" width="12.7109375" style="148" customWidth="1"/>
    <col min="15875" max="15875" width="1.7109375" style="148" customWidth="1"/>
    <col min="15876" max="15876" width="11.28515625" style="148" bestFit="1" customWidth="1"/>
    <col min="15877" max="15877" width="1.7109375" style="148" customWidth="1"/>
    <col min="15878" max="15878" width="12.7109375" style="148" customWidth="1"/>
    <col min="15879" max="15879" width="1.7109375" style="148" customWidth="1"/>
    <col min="15880" max="15880" width="12.28515625" style="148" bestFit="1" customWidth="1"/>
    <col min="15881" max="15882" width="1.7109375" style="148" customWidth="1"/>
    <col min="15883" max="16128" width="9.140625" style="148"/>
    <col min="16129" max="16129" width="36.7109375" style="148" customWidth="1"/>
    <col min="16130" max="16130" width="12.7109375" style="148" customWidth="1"/>
    <col min="16131" max="16131" width="1.7109375" style="148" customWidth="1"/>
    <col min="16132" max="16132" width="11.28515625" style="148" bestFit="1" customWidth="1"/>
    <col min="16133" max="16133" width="1.7109375" style="148" customWidth="1"/>
    <col min="16134" max="16134" width="12.7109375" style="148" customWidth="1"/>
    <col min="16135" max="16135" width="1.7109375" style="148" customWidth="1"/>
    <col min="16136" max="16136" width="12.28515625" style="148" bestFit="1" customWidth="1"/>
    <col min="16137" max="16138" width="1.7109375" style="148" customWidth="1"/>
    <col min="16139" max="16384" width="9.140625" style="148"/>
  </cols>
  <sheetData>
    <row r="1" spans="1:10" ht="15">
      <c r="A1" s="423" t="s">
        <v>0</v>
      </c>
      <c r="B1" s="423"/>
      <c r="C1" s="423"/>
      <c r="D1" s="423"/>
      <c r="E1" s="423"/>
      <c r="F1" s="423"/>
      <c r="G1" s="423"/>
      <c r="H1" s="423"/>
      <c r="I1" s="423"/>
    </row>
    <row r="2" spans="1:10">
      <c r="A2" s="424" t="s">
        <v>172</v>
      </c>
      <c r="B2" s="424"/>
      <c r="C2" s="424"/>
      <c r="D2" s="424"/>
      <c r="E2" s="424"/>
      <c r="F2" s="424"/>
      <c r="G2" s="424"/>
      <c r="H2" s="424"/>
      <c r="I2" s="424"/>
    </row>
    <row r="3" spans="1:10">
      <c r="A3" s="425" t="s">
        <v>194</v>
      </c>
      <c r="B3" s="425"/>
      <c r="C3" s="425"/>
      <c r="D3" s="425"/>
      <c r="E3" s="425"/>
      <c r="F3" s="425"/>
      <c r="G3" s="425"/>
      <c r="H3" s="425"/>
      <c r="I3" s="425"/>
    </row>
    <row r="4" spans="1:10">
      <c r="A4" s="424" t="s">
        <v>174</v>
      </c>
      <c r="B4" s="424"/>
      <c r="C4" s="424"/>
      <c r="D4" s="424"/>
      <c r="E4" s="424"/>
      <c r="F4" s="424"/>
      <c r="G4" s="424"/>
      <c r="H4" s="424"/>
      <c r="I4" s="424"/>
    </row>
    <row r="5" spans="1:10" ht="15.75">
      <c r="A5" s="426" t="s">
        <v>48</v>
      </c>
      <c r="B5" s="426"/>
      <c r="C5" s="426"/>
      <c r="D5" s="426"/>
      <c r="E5" s="426"/>
      <c r="F5" s="426"/>
      <c r="G5" s="426"/>
      <c r="H5" s="426"/>
      <c r="I5" s="426"/>
      <c r="J5" s="426"/>
    </row>
    <row r="7" spans="1:10">
      <c r="F7" s="149" t="s">
        <v>175</v>
      </c>
    </row>
    <row r="9" spans="1:10">
      <c r="B9" s="150" t="s">
        <v>49</v>
      </c>
      <c r="C9" s="150"/>
      <c r="D9" s="150" t="s">
        <v>50</v>
      </c>
      <c r="E9" s="150"/>
      <c r="F9" s="150" t="s">
        <v>51</v>
      </c>
      <c r="G9" s="150"/>
      <c r="H9" s="150" t="s">
        <v>52</v>
      </c>
    </row>
    <row r="10" spans="1:10">
      <c r="B10" s="152">
        <v>2013</v>
      </c>
      <c r="C10" s="153"/>
      <c r="D10" s="152">
        <v>2014</v>
      </c>
      <c r="E10" s="153"/>
      <c r="F10" s="152">
        <v>2014</v>
      </c>
      <c r="G10" s="153"/>
      <c r="H10" s="152">
        <v>2015</v>
      </c>
    </row>
    <row r="11" spans="1:10">
      <c r="B11" s="155"/>
      <c r="C11" s="155"/>
      <c r="D11" s="155"/>
      <c r="E11" s="155"/>
      <c r="F11" s="155"/>
      <c r="G11" s="155"/>
      <c r="H11" s="155"/>
    </row>
    <row r="12" spans="1:10">
      <c r="B12" s="155"/>
      <c r="C12" s="155"/>
      <c r="D12" s="155"/>
      <c r="E12" s="155"/>
      <c r="F12" s="155"/>
      <c r="G12" s="155"/>
      <c r="H12" s="155"/>
    </row>
    <row r="13" spans="1:10">
      <c r="B13" s="155"/>
      <c r="C13" s="155"/>
      <c r="D13" s="155"/>
      <c r="E13" s="155"/>
      <c r="F13" s="155"/>
      <c r="G13" s="155"/>
      <c r="H13" s="155"/>
    </row>
    <row r="14" spans="1:10">
      <c r="A14" s="157" t="s">
        <v>176</v>
      </c>
      <c r="B14" s="158">
        <v>0</v>
      </c>
      <c r="C14" s="158"/>
      <c r="D14" s="158">
        <v>0</v>
      </c>
      <c r="E14" s="158"/>
      <c r="F14" s="158">
        <f>+B39</f>
        <v>0</v>
      </c>
      <c r="G14" s="158"/>
      <c r="H14" s="158">
        <f>+F39</f>
        <v>0</v>
      </c>
      <c r="I14" s="158"/>
    </row>
    <row r="16" spans="1:10">
      <c r="A16" s="157" t="s">
        <v>177</v>
      </c>
    </row>
    <row r="17" spans="1:8">
      <c r="A17" s="148" t="s">
        <v>178</v>
      </c>
      <c r="B17" s="161">
        <v>0</v>
      </c>
      <c r="C17" s="161"/>
      <c r="D17" s="161">
        <v>0</v>
      </c>
      <c r="E17" s="161"/>
      <c r="F17" s="161">
        <v>0</v>
      </c>
      <c r="G17" s="161"/>
      <c r="H17" s="161">
        <v>0</v>
      </c>
    </row>
    <row r="18" spans="1:8">
      <c r="B18" s="161"/>
      <c r="C18" s="161"/>
      <c r="D18" s="161"/>
      <c r="E18" s="161"/>
      <c r="F18" s="161"/>
      <c r="G18" s="161"/>
      <c r="H18" s="161"/>
    </row>
    <row r="19" spans="1:8">
      <c r="B19" s="163"/>
      <c r="C19" s="161"/>
      <c r="D19" s="163"/>
      <c r="E19" s="161"/>
      <c r="F19" s="163"/>
      <c r="G19" s="161"/>
      <c r="H19" s="163"/>
    </row>
    <row r="20" spans="1:8">
      <c r="A20" s="148" t="s">
        <v>179</v>
      </c>
      <c r="B20" s="161">
        <f>SUM(B17:B19)</f>
        <v>0</v>
      </c>
      <c r="C20" s="161"/>
      <c r="D20" s="161">
        <f>SUM(D17:D19)</f>
        <v>0</v>
      </c>
      <c r="E20" s="161"/>
      <c r="F20" s="161">
        <f>SUM(F17:F19)</f>
        <v>0</v>
      </c>
      <c r="G20" s="161"/>
      <c r="H20" s="161">
        <f>SUM(H17:H19)</f>
        <v>0</v>
      </c>
    </row>
    <row r="22" spans="1:8">
      <c r="A22" s="157" t="s">
        <v>180</v>
      </c>
    </row>
    <row r="23" spans="1:8">
      <c r="A23" s="157"/>
    </row>
    <row r="24" spans="1:8">
      <c r="A24" s="165" t="s">
        <v>181</v>
      </c>
      <c r="B24" s="161">
        <v>0</v>
      </c>
      <c r="C24" s="161"/>
      <c r="D24" s="161">
        <v>0</v>
      </c>
      <c r="E24" s="161"/>
      <c r="F24" s="161">
        <v>0</v>
      </c>
      <c r="G24" s="161"/>
      <c r="H24" s="161">
        <v>0</v>
      </c>
    </row>
    <row r="25" spans="1:8">
      <c r="A25" s="165" t="s">
        <v>182</v>
      </c>
      <c r="B25" s="161">
        <v>0</v>
      </c>
      <c r="C25" s="161"/>
      <c r="D25" s="161">
        <v>0</v>
      </c>
      <c r="E25" s="161"/>
      <c r="F25" s="161">
        <v>0</v>
      </c>
      <c r="G25" s="161"/>
      <c r="H25" s="161">
        <v>4632375</v>
      </c>
    </row>
    <row r="26" spans="1:8">
      <c r="A26" s="165" t="s">
        <v>183</v>
      </c>
      <c r="B26" s="163">
        <v>0</v>
      </c>
      <c r="C26" s="161"/>
      <c r="D26" s="163">
        <v>0</v>
      </c>
      <c r="E26" s="161"/>
      <c r="F26" s="163">
        <v>0</v>
      </c>
      <c r="G26" s="161"/>
      <c r="H26" s="163">
        <v>0</v>
      </c>
    </row>
    <row r="27" spans="1:8">
      <c r="A27" s="165" t="s">
        <v>184</v>
      </c>
      <c r="B27" s="163">
        <f>SUM(B24:B26)</f>
        <v>0</v>
      </c>
      <c r="C27" s="161"/>
      <c r="D27" s="163">
        <v>0</v>
      </c>
      <c r="E27" s="161"/>
      <c r="F27" s="163">
        <f>SUM(F24:F26)</f>
        <v>0</v>
      </c>
      <c r="G27" s="161"/>
      <c r="H27" s="163">
        <f>SUM(H24:H26)</f>
        <v>4632375</v>
      </c>
    </row>
    <row r="29" spans="1:8">
      <c r="A29" s="148" t="s">
        <v>171</v>
      </c>
      <c r="B29" s="163">
        <f>+B27</f>
        <v>0</v>
      </c>
      <c r="C29" s="161"/>
      <c r="D29" s="163">
        <f>+D27</f>
        <v>0</v>
      </c>
      <c r="E29" s="161"/>
      <c r="F29" s="163">
        <f>+F27</f>
        <v>0</v>
      </c>
      <c r="G29" s="161"/>
      <c r="H29" s="163">
        <f>+H27</f>
        <v>4632375</v>
      </c>
    </row>
    <row r="30" spans="1:8">
      <c r="B30" s="161"/>
      <c r="C30" s="161"/>
      <c r="D30" s="161"/>
      <c r="E30" s="161"/>
      <c r="F30" s="161"/>
      <c r="G30" s="161"/>
      <c r="H30" s="161"/>
    </row>
    <row r="31" spans="1:8">
      <c r="B31" s="161"/>
      <c r="C31" s="161"/>
      <c r="D31" s="161"/>
      <c r="E31" s="161"/>
      <c r="F31" s="161"/>
      <c r="G31" s="161"/>
      <c r="H31" s="161"/>
    </row>
    <row r="32" spans="1:8">
      <c r="A32" s="157" t="s">
        <v>185</v>
      </c>
      <c r="B32" s="161"/>
      <c r="C32" s="161"/>
      <c r="D32" s="161"/>
      <c r="E32" s="161"/>
      <c r="F32" s="161"/>
      <c r="G32" s="161"/>
      <c r="H32" s="161"/>
    </row>
    <row r="33" spans="1:9">
      <c r="A33" s="148" t="s">
        <v>186</v>
      </c>
      <c r="B33" s="161">
        <v>0</v>
      </c>
      <c r="C33" s="161"/>
      <c r="D33" s="161">
        <v>0</v>
      </c>
      <c r="E33" s="161"/>
      <c r="F33" s="161">
        <v>0</v>
      </c>
      <c r="G33" s="161"/>
      <c r="H33" s="161">
        <v>0</v>
      </c>
    </row>
    <row r="34" spans="1:9">
      <c r="A34" s="148" t="s">
        <v>191</v>
      </c>
      <c r="B34" s="161">
        <v>0</v>
      </c>
      <c r="C34" s="161"/>
      <c r="D34" s="161">
        <v>0</v>
      </c>
      <c r="E34" s="161"/>
      <c r="F34" s="161">
        <v>0</v>
      </c>
      <c r="G34" s="161"/>
      <c r="H34" s="161">
        <v>0</v>
      </c>
    </row>
    <row r="35" spans="1:9">
      <c r="A35" s="148" t="s">
        <v>192</v>
      </c>
      <c r="B35" s="161">
        <v>0</v>
      </c>
      <c r="C35" s="161"/>
      <c r="D35" s="161">
        <v>0</v>
      </c>
      <c r="E35" s="161"/>
      <c r="F35" s="161">
        <v>0</v>
      </c>
      <c r="G35" s="161"/>
      <c r="H35" s="161">
        <v>19792875</v>
      </c>
    </row>
    <row r="36" spans="1:9">
      <c r="B36" s="163">
        <v>0</v>
      </c>
      <c r="C36" s="161"/>
      <c r="D36" s="163">
        <v>0</v>
      </c>
      <c r="E36" s="161"/>
      <c r="F36" s="163">
        <v>0</v>
      </c>
      <c r="G36" s="161"/>
      <c r="H36" s="163">
        <v>0</v>
      </c>
    </row>
    <row r="37" spans="1:9">
      <c r="A37" s="148" t="s">
        <v>188</v>
      </c>
      <c r="B37" s="163">
        <f>SUM(B33:B36)</f>
        <v>0</v>
      </c>
      <c r="C37" s="161"/>
      <c r="D37" s="163">
        <f>SUM(D33:D36)</f>
        <v>0</v>
      </c>
      <c r="E37" s="161"/>
      <c r="F37" s="163">
        <f>SUM(F33:F36)</f>
        <v>0</v>
      </c>
      <c r="G37" s="161"/>
      <c r="H37" s="163">
        <f>SUM(H33:H36)</f>
        <v>19792875</v>
      </c>
    </row>
    <row r="39" spans="1:9" ht="13.5" thickBot="1">
      <c r="A39" s="157" t="s">
        <v>189</v>
      </c>
      <c r="B39" s="170">
        <f>+B14+B20-B29+B37</f>
        <v>0</v>
      </c>
      <c r="C39" s="167"/>
      <c r="D39" s="166" t="s">
        <v>193</v>
      </c>
      <c r="E39" s="167"/>
      <c r="F39" s="166">
        <f>+F14+F20-F29+F37</f>
        <v>0</v>
      </c>
      <c r="G39" s="167"/>
      <c r="H39" s="166">
        <f>+H14+H20-H29+H37</f>
        <v>15160500</v>
      </c>
      <c r="I39" s="167"/>
    </row>
    <row r="40" spans="1:9" ht="13.5" thickTop="1"/>
    <row r="43" spans="1:9">
      <c r="B43" s="169"/>
    </row>
  </sheetData>
  <mergeCells count="5">
    <mergeCell ref="A1:I1"/>
    <mergeCell ref="A2:I2"/>
    <mergeCell ref="A3:I3"/>
    <mergeCell ref="A4:I4"/>
    <mergeCell ref="A5:J5"/>
  </mergeCells>
  <hyperlinks>
    <hyperlink ref="F7" r:id="rId1" display="http://www.hcrma.net/"/>
  </hyperlinks>
  <printOptions horizontalCentered="1"/>
  <pageMargins left="0.7" right="0.7" top="0.75" bottom="0.75" header="0.3" footer="0.3"/>
  <pageSetup scale="96" firstPageNumber="24" orientation="portrait" useFirstPageNumber="1" r:id="rId2"/>
  <headerFooter>
    <oddFooter>&amp;C- &amp;P -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sqref="A1:I1"/>
    </sheetView>
  </sheetViews>
  <sheetFormatPr defaultRowHeight="12.75"/>
  <cols>
    <col min="1" max="1" width="36.7109375" style="148" customWidth="1"/>
    <col min="2" max="2" width="12.7109375" style="148" customWidth="1"/>
    <col min="3" max="3" width="1.7109375" style="148" customWidth="1"/>
    <col min="4" max="4" width="11.28515625" style="148" bestFit="1" customWidth="1"/>
    <col min="5" max="5" width="1.7109375" style="148" customWidth="1"/>
    <col min="6" max="6" width="12.7109375" style="148" customWidth="1"/>
    <col min="7" max="7" width="1.7109375" style="148" customWidth="1"/>
    <col min="8" max="8" width="12.28515625" style="148" bestFit="1" customWidth="1"/>
    <col min="9" max="10" width="1.7109375" style="148" customWidth="1"/>
    <col min="11" max="256" width="9.140625" style="148"/>
    <col min="257" max="257" width="36.7109375" style="148" customWidth="1"/>
    <col min="258" max="258" width="12.7109375" style="148" customWidth="1"/>
    <col min="259" max="259" width="1.7109375" style="148" customWidth="1"/>
    <col min="260" max="260" width="11.28515625" style="148" bestFit="1" customWidth="1"/>
    <col min="261" max="261" width="1.7109375" style="148" customWidth="1"/>
    <col min="262" max="262" width="12.7109375" style="148" customWidth="1"/>
    <col min="263" max="263" width="1.7109375" style="148" customWidth="1"/>
    <col min="264" max="264" width="12.28515625" style="148" bestFit="1" customWidth="1"/>
    <col min="265" max="266" width="1.7109375" style="148" customWidth="1"/>
    <col min="267" max="512" width="9.140625" style="148"/>
    <col min="513" max="513" width="36.7109375" style="148" customWidth="1"/>
    <col min="514" max="514" width="12.7109375" style="148" customWidth="1"/>
    <col min="515" max="515" width="1.7109375" style="148" customWidth="1"/>
    <col min="516" max="516" width="11.28515625" style="148" bestFit="1" customWidth="1"/>
    <col min="517" max="517" width="1.7109375" style="148" customWidth="1"/>
    <col min="518" max="518" width="12.7109375" style="148" customWidth="1"/>
    <col min="519" max="519" width="1.7109375" style="148" customWidth="1"/>
    <col min="520" max="520" width="12.28515625" style="148" bestFit="1" customWidth="1"/>
    <col min="521" max="522" width="1.7109375" style="148" customWidth="1"/>
    <col min="523" max="768" width="9.140625" style="148"/>
    <col min="769" max="769" width="36.7109375" style="148" customWidth="1"/>
    <col min="770" max="770" width="12.7109375" style="148" customWidth="1"/>
    <col min="771" max="771" width="1.7109375" style="148" customWidth="1"/>
    <col min="772" max="772" width="11.28515625" style="148" bestFit="1" customWidth="1"/>
    <col min="773" max="773" width="1.7109375" style="148" customWidth="1"/>
    <col min="774" max="774" width="12.7109375" style="148" customWidth="1"/>
    <col min="775" max="775" width="1.7109375" style="148" customWidth="1"/>
    <col min="776" max="776" width="12.28515625" style="148" bestFit="1" customWidth="1"/>
    <col min="777" max="778" width="1.7109375" style="148" customWidth="1"/>
    <col min="779" max="1024" width="9.140625" style="148"/>
    <col min="1025" max="1025" width="36.7109375" style="148" customWidth="1"/>
    <col min="1026" max="1026" width="12.7109375" style="148" customWidth="1"/>
    <col min="1027" max="1027" width="1.7109375" style="148" customWidth="1"/>
    <col min="1028" max="1028" width="11.28515625" style="148" bestFit="1" customWidth="1"/>
    <col min="1029" max="1029" width="1.7109375" style="148" customWidth="1"/>
    <col min="1030" max="1030" width="12.7109375" style="148" customWidth="1"/>
    <col min="1031" max="1031" width="1.7109375" style="148" customWidth="1"/>
    <col min="1032" max="1032" width="12.28515625" style="148" bestFit="1" customWidth="1"/>
    <col min="1033" max="1034" width="1.7109375" style="148" customWidth="1"/>
    <col min="1035" max="1280" width="9.140625" style="148"/>
    <col min="1281" max="1281" width="36.7109375" style="148" customWidth="1"/>
    <col min="1282" max="1282" width="12.7109375" style="148" customWidth="1"/>
    <col min="1283" max="1283" width="1.7109375" style="148" customWidth="1"/>
    <col min="1284" max="1284" width="11.28515625" style="148" bestFit="1" customWidth="1"/>
    <col min="1285" max="1285" width="1.7109375" style="148" customWidth="1"/>
    <col min="1286" max="1286" width="12.7109375" style="148" customWidth="1"/>
    <col min="1287" max="1287" width="1.7109375" style="148" customWidth="1"/>
    <col min="1288" max="1288" width="12.28515625" style="148" bestFit="1" customWidth="1"/>
    <col min="1289" max="1290" width="1.7109375" style="148" customWidth="1"/>
    <col min="1291" max="1536" width="9.140625" style="148"/>
    <col min="1537" max="1537" width="36.7109375" style="148" customWidth="1"/>
    <col min="1538" max="1538" width="12.7109375" style="148" customWidth="1"/>
    <col min="1539" max="1539" width="1.7109375" style="148" customWidth="1"/>
    <col min="1540" max="1540" width="11.28515625" style="148" bestFit="1" customWidth="1"/>
    <col min="1541" max="1541" width="1.7109375" style="148" customWidth="1"/>
    <col min="1542" max="1542" width="12.7109375" style="148" customWidth="1"/>
    <col min="1543" max="1543" width="1.7109375" style="148" customWidth="1"/>
    <col min="1544" max="1544" width="12.28515625" style="148" bestFit="1" customWidth="1"/>
    <col min="1545" max="1546" width="1.7109375" style="148" customWidth="1"/>
    <col min="1547" max="1792" width="9.140625" style="148"/>
    <col min="1793" max="1793" width="36.7109375" style="148" customWidth="1"/>
    <col min="1794" max="1794" width="12.7109375" style="148" customWidth="1"/>
    <col min="1795" max="1795" width="1.7109375" style="148" customWidth="1"/>
    <col min="1796" max="1796" width="11.28515625" style="148" bestFit="1" customWidth="1"/>
    <col min="1797" max="1797" width="1.7109375" style="148" customWidth="1"/>
    <col min="1798" max="1798" width="12.7109375" style="148" customWidth="1"/>
    <col min="1799" max="1799" width="1.7109375" style="148" customWidth="1"/>
    <col min="1800" max="1800" width="12.28515625" style="148" bestFit="1" customWidth="1"/>
    <col min="1801" max="1802" width="1.7109375" style="148" customWidth="1"/>
    <col min="1803" max="2048" width="9.140625" style="148"/>
    <col min="2049" max="2049" width="36.7109375" style="148" customWidth="1"/>
    <col min="2050" max="2050" width="12.7109375" style="148" customWidth="1"/>
    <col min="2051" max="2051" width="1.7109375" style="148" customWidth="1"/>
    <col min="2052" max="2052" width="11.28515625" style="148" bestFit="1" customWidth="1"/>
    <col min="2053" max="2053" width="1.7109375" style="148" customWidth="1"/>
    <col min="2054" max="2054" width="12.7109375" style="148" customWidth="1"/>
    <col min="2055" max="2055" width="1.7109375" style="148" customWidth="1"/>
    <col min="2056" max="2056" width="12.28515625" style="148" bestFit="1" customWidth="1"/>
    <col min="2057" max="2058" width="1.7109375" style="148" customWidth="1"/>
    <col min="2059" max="2304" width="9.140625" style="148"/>
    <col min="2305" max="2305" width="36.7109375" style="148" customWidth="1"/>
    <col min="2306" max="2306" width="12.7109375" style="148" customWidth="1"/>
    <col min="2307" max="2307" width="1.7109375" style="148" customWidth="1"/>
    <col min="2308" max="2308" width="11.28515625" style="148" bestFit="1" customWidth="1"/>
    <col min="2309" max="2309" width="1.7109375" style="148" customWidth="1"/>
    <col min="2310" max="2310" width="12.7109375" style="148" customWidth="1"/>
    <col min="2311" max="2311" width="1.7109375" style="148" customWidth="1"/>
    <col min="2312" max="2312" width="12.28515625" style="148" bestFit="1" customWidth="1"/>
    <col min="2313" max="2314" width="1.7109375" style="148" customWidth="1"/>
    <col min="2315" max="2560" width="9.140625" style="148"/>
    <col min="2561" max="2561" width="36.7109375" style="148" customWidth="1"/>
    <col min="2562" max="2562" width="12.7109375" style="148" customWidth="1"/>
    <col min="2563" max="2563" width="1.7109375" style="148" customWidth="1"/>
    <col min="2564" max="2564" width="11.28515625" style="148" bestFit="1" customWidth="1"/>
    <col min="2565" max="2565" width="1.7109375" style="148" customWidth="1"/>
    <col min="2566" max="2566" width="12.7109375" style="148" customWidth="1"/>
    <col min="2567" max="2567" width="1.7109375" style="148" customWidth="1"/>
    <col min="2568" max="2568" width="12.28515625" style="148" bestFit="1" customWidth="1"/>
    <col min="2569" max="2570" width="1.7109375" style="148" customWidth="1"/>
    <col min="2571" max="2816" width="9.140625" style="148"/>
    <col min="2817" max="2817" width="36.7109375" style="148" customWidth="1"/>
    <col min="2818" max="2818" width="12.7109375" style="148" customWidth="1"/>
    <col min="2819" max="2819" width="1.7109375" style="148" customWidth="1"/>
    <col min="2820" max="2820" width="11.28515625" style="148" bestFit="1" customWidth="1"/>
    <col min="2821" max="2821" width="1.7109375" style="148" customWidth="1"/>
    <col min="2822" max="2822" width="12.7109375" style="148" customWidth="1"/>
    <col min="2823" max="2823" width="1.7109375" style="148" customWidth="1"/>
    <col min="2824" max="2824" width="12.28515625" style="148" bestFit="1" customWidth="1"/>
    <col min="2825" max="2826" width="1.7109375" style="148" customWidth="1"/>
    <col min="2827" max="3072" width="9.140625" style="148"/>
    <col min="3073" max="3073" width="36.7109375" style="148" customWidth="1"/>
    <col min="3074" max="3074" width="12.7109375" style="148" customWidth="1"/>
    <col min="3075" max="3075" width="1.7109375" style="148" customWidth="1"/>
    <col min="3076" max="3076" width="11.28515625" style="148" bestFit="1" customWidth="1"/>
    <col min="3077" max="3077" width="1.7109375" style="148" customWidth="1"/>
    <col min="3078" max="3078" width="12.7109375" style="148" customWidth="1"/>
    <col min="3079" max="3079" width="1.7109375" style="148" customWidth="1"/>
    <col min="3080" max="3080" width="12.28515625" style="148" bestFit="1" customWidth="1"/>
    <col min="3081" max="3082" width="1.7109375" style="148" customWidth="1"/>
    <col min="3083" max="3328" width="9.140625" style="148"/>
    <col min="3329" max="3329" width="36.7109375" style="148" customWidth="1"/>
    <col min="3330" max="3330" width="12.7109375" style="148" customWidth="1"/>
    <col min="3331" max="3331" width="1.7109375" style="148" customWidth="1"/>
    <col min="3332" max="3332" width="11.28515625" style="148" bestFit="1" customWidth="1"/>
    <col min="3333" max="3333" width="1.7109375" style="148" customWidth="1"/>
    <col min="3334" max="3334" width="12.7109375" style="148" customWidth="1"/>
    <col min="3335" max="3335" width="1.7109375" style="148" customWidth="1"/>
    <col min="3336" max="3336" width="12.28515625" style="148" bestFit="1" customWidth="1"/>
    <col min="3337" max="3338" width="1.7109375" style="148" customWidth="1"/>
    <col min="3339" max="3584" width="9.140625" style="148"/>
    <col min="3585" max="3585" width="36.7109375" style="148" customWidth="1"/>
    <col min="3586" max="3586" width="12.7109375" style="148" customWidth="1"/>
    <col min="3587" max="3587" width="1.7109375" style="148" customWidth="1"/>
    <col min="3588" max="3588" width="11.28515625" style="148" bestFit="1" customWidth="1"/>
    <col min="3589" max="3589" width="1.7109375" style="148" customWidth="1"/>
    <col min="3590" max="3590" width="12.7109375" style="148" customWidth="1"/>
    <col min="3591" max="3591" width="1.7109375" style="148" customWidth="1"/>
    <col min="3592" max="3592" width="12.28515625" style="148" bestFit="1" customWidth="1"/>
    <col min="3593" max="3594" width="1.7109375" style="148" customWidth="1"/>
    <col min="3595" max="3840" width="9.140625" style="148"/>
    <col min="3841" max="3841" width="36.7109375" style="148" customWidth="1"/>
    <col min="3842" max="3842" width="12.7109375" style="148" customWidth="1"/>
    <col min="3843" max="3843" width="1.7109375" style="148" customWidth="1"/>
    <col min="3844" max="3844" width="11.28515625" style="148" bestFit="1" customWidth="1"/>
    <col min="3845" max="3845" width="1.7109375" style="148" customWidth="1"/>
    <col min="3846" max="3846" width="12.7109375" style="148" customWidth="1"/>
    <col min="3847" max="3847" width="1.7109375" style="148" customWidth="1"/>
    <col min="3848" max="3848" width="12.28515625" style="148" bestFit="1" customWidth="1"/>
    <col min="3849" max="3850" width="1.7109375" style="148" customWidth="1"/>
    <col min="3851" max="4096" width="9.140625" style="148"/>
    <col min="4097" max="4097" width="36.7109375" style="148" customWidth="1"/>
    <col min="4098" max="4098" width="12.7109375" style="148" customWidth="1"/>
    <col min="4099" max="4099" width="1.7109375" style="148" customWidth="1"/>
    <col min="4100" max="4100" width="11.28515625" style="148" bestFit="1" customWidth="1"/>
    <col min="4101" max="4101" width="1.7109375" style="148" customWidth="1"/>
    <col min="4102" max="4102" width="12.7109375" style="148" customWidth="1"/>
    <col min="4103" max="4103" width="1.7109375" style="148" customWidth="1"/>
    <col min="4104" max="4104" width="12.28515625" style="148" bestFit="1" customWidth="1"/>
    <col min="4105" max="4106" width="1.7109375" style="148" customWidth="1"/>
    <col min="4107" max="4352" width="9.140625" style="148"/>
    <col min="4353" max="4353" width="36.7109375" style="148" customWidth="1"/>
    <col min="4354" max="4354" width="12.7109375" style="148" customWidth="1"/>
    <col min="4355" max="4355" width="1.7109375" style="148" customWidth="1"/>
    <col min="4356" max="4356" width="11.28515625" style="148" bestFit="1" customWidth="1"/>
    <col min="4357" max="4357" width="1.7109375" style="148" customWidth="1"/>
    <col min="4358" max="4358" width="12.7109375" style="148" customWidth="1"/>
    <col min="4359" max="4359" width="1.7109375" style="148" customWidth="1"/>
    <col min="4360" max="4360" width="12.28515625" style="148" bestFit="1" customWidth="1"/>
    <col min="4361" max="4362" width="1.7109375" style="148" customWidth="1"/>
    <col min="4363" max="4608" width="9.140625" style="148"/>
    <col min="4609" max="4609" width="36.7109375" style="148" customWidth="1"/>
    <col min="4610" max="4610" width="12.7109375" style="148" customWidth="1"/>
    <col min="4611" max="4611" width="1.7109375" style="148" customWidth="1"/>
    <col min="4612" max="4612" width="11.28515625" style="148" bestFit="1" customWidth="1"/>
    <col min="4613" max="4613" width="1.7109375" style="148" customWidth="1"/>
    <col min="4614" max="4614" width="12.7109375" style="148" customWidth="1"/>
    <col min="4615" max="4615" width="1.7109375" style="148" customWidth="1"/>
    <col min="4616" max="4616" width="12.28515625" style="148" bestFit="1" customWidth="1"/>
    <col min="4617" max="4618" width="1.7109375" style="148" customWidth="1"/>
    <col min="4619" max="4864" width="9.140625" style="148"/>
    <col min="4865" max="4865" width="36.7109375" style="148" customWidth="1"/>
    <col min="4866" max="4866" width="12.7109375" style="148" customWidth="1"/>
    <col min="4867" max="4867" width="1.7109375" style="148" customWidth="1"/>
    <col min="4868" max="4868" width="11.28515625" style="148" bestFit="1" customWidth="1"/>
    <col min="4869" max="4869" width="1.7109375" style="148" customWidth="1"/>
    <col min="4870" max="4870" width="12.7109375" style="148" customWidth="1"/>
    <col min="4871" max="4871" width="1.7109375" style="148" customWidth="1"/>
    <col min="4872" max="4872" width="12.28515625" style="148" bestFit="1" customWidth="1"/>
    <col min="4873" max="4874" width="1.7109375" style="148" customWidth="1"/>
    <col min="4875" max="5120" width="9.140625" style="148"/>
    <col min="5121" max="5121" width="36.7109375" style="148" customWidth="1"/>
    <col min="5122" max="5122" width="12.7109375" style="148" customWidth="1"/>
    <col min="5123" max="5123" width="1.7109375" style="148" customWidth="1"/>
    <col min="5124" max="5124" width="11.28515625" style="148" bestFit="1" customWidth="1"/>
    <col min="5125" max="5125" width="1.7109375" style="148" customWidth="1"/>
    <col min="5126" max="5126" width="12.7109375" style="148" customWidth="1"/>
    <col min="5127" max="5127" width="1.7109375" style="148" customWidth="1"/>
    <col min="5128" max="5128" width="12.28515625" style="148" bestFit="1" customWidth="1"/>
    <col min="5129" max="5130" width="1.7109375" style="148" customWidth="1"/>
    <col min="5131" max="5376" width="9.140625" style="148"/>
    <col min="5377" max="5377" width="36.7109375" style="148" customWidth="1"/>
    <col min="5378" max="5378" width="12.7109375" style="148" customWidth="1"/>
    <col min="5379" max="5379" width="1.7109375" style="148" customWidth="1"/>
    <col min="5380" max="5380" width="11.28515625" style="148" bestFit="1" customWidth="1"/>
    <col min="5381" max="5381" width="1.7109375" style="148" customWidth="1"/>
    <col min="5382" max="5382" width="12.7109375" style="148" customWidth="1"/>
    <col min="5383" max="5383" width="1.7109375" style="148" customWidth="1"/>
    <col min="5384" max="5384" width="12.28515625" style="148" bestFit="1" customWidth="1"/>
    <col min="5385" max="5386" width="1.7109375" style="148" customWidth="1"/>
    <col min="5387" max="5632" width="9.140625" style="148"/>
    <col min="5633" max="5633" width="36.7109375" style="148" customWidth="1"/>
    <col min="5634" max="5634" width="12.7109375" style="148" customWidth="1"/>
    <col min="5635" max="5635" width="1.7109375" style="148" customWidth="1"/>
    <col min="5636" max="5636" width="11.28515625" style="148" bestFit="1" customWidth="1"/>
    <col min="5637" max="5637" width="1.7109375" style="148" customWidth="1"/>
    <col min="5638" max="5638" width="12.7109375" style="148" customWidth="1"/>
    <col min="5639" max="5639" width="1.7109375" style="148" customWidth="1"/>
    <col min="5640" max="5640" width="12.28515625" style="148" bestFit="1" customWidth="1"/>
    <col min="5641" max="5642" width="1.7109375" style="148" customWidth="1"/>
    <col min="5643" max="5888" width="9.140625" style="148"/>
    <col min="5889" max="5889" width="36.7109375" style="148" customWidth="1"/>
    <col min="5890" max="5890" width="12.7109375" style="148" customWidth="1"/>
    <col min="5891" max="5891" width="1.7109375" style="148" customWidth="1"/>
    <col min="5892" max="5892" width="11.28515625" style="148" bestFit="1" customWidth="1"/>
    <col min="5893" max="5893" width="1.7109375" style="148" customWidth="1"/>
    <col min="5894" max="5894" width="12.7109375" style="148" customWidth="1"/>
    <col min="5895" max="5895" width="1.7109375" style="148" customWidth="1"/>
    <col min="5896" max="5896" width="12.28515625" style="148" bestFit="1" customWidth="1"/>
    <col min="5897" max="5898" width="1.7109375" style="148" customWidth="1"/>
    <col min="5899" max="6144" width="9.140625" style="148"/>
    <col min="6145" max="6145" width="36.7109375" style="148" customWidth="1"/>
    <col min="6146" max="6146" width="12.7109375" style="148" customWidth="1"/>
    <col min="6147" max="6147" width="1.7109375" style="148" customWidth="1"/>
    <col min="6148" max="6148" width="11.28515625" style="148" bestFit="1" customWidth="1"/>
    <col min="6149" max="6149" width="1.7109375" style="148" customWidth="1"/>
    <col min="6150" max="6150" width="12.7109375" style="148" customWidth="1"/>
    <col min="6151" max="6151" width="1.7109375" style="148" customWidth="1"/>
    <col min="6152" max="6152" width="12.28515625" style="148" bestFit="1" customWidth="1"/>
    <col min="6153" max="6154" width="1.7109375" style="148" customWidth="1"/>
    <col min="6155" max="6400" width="9.140625" style="148"/>
    <col min="6401" max="6401" width="36.7109375" style="148" customWidth="1"/>
    <col min="6402" max="6402" width="12.7109375" style="148" customWidth="1"/>
    <col min="6403" max="6403" width="1.7109375" style="148" customWidth="1"/>
    <col min="6404" max="6404" width="11.28515625" style="148" bestFit="1" customWidth="1"/>
    <col min="6405" max="6405" width="1.7109375" style="148" customWidth="1"/>
    <col min="6406" max="6406" width="12.7109375" style="148" customWidth="1"/>
    <col min="6407" max="6407" width="1.7109375" style="148" customWidth="1"/>
    <col min="6408" max="6408" width="12.28515625" style="148" bestFit="1" customWidth="1"/>
    <col min="6409" max="6410" width="1.7109375" style="148" customWidth="1"/>
    <col min="6411" max="6656" width="9.140625" style="148"/>
    <col min="6657" max="6657" width="36.7109375" style="148" customWidth="1"/>
    <col min="6658" max="6658" width="12.7109375" style="148" customWidth="1"/>
    <col min="6659" max="6659" width="1.7109375" style="148" customWidth="1"/>
    <col min="6660" max="6660" width="11.28515625" style="148" bestFit="1" customWidth="1"/>
    <col min="6661" max="6661" width="1.7109375" style="148" customWidth="1"/>
    <col min="6662" max="6662" width="12.7109375" style="148" customWidth="1"/>
    <col min="6663" max="6663" width="1.7109375" style="148" customWidth="1"/>
    <col min="6664" max="6664" width="12.28515625" style="148" bestFit="1" customWidth="1"/>
    <col min="6665" max="6666" width="1.7109375" style="148" customWidth="1"/>
    <col min="6667" max="6912" width="9.140625" style="148"/>
    <col min="6913" max="6913" width="36.7109375" style="148" customWidth="1"/>
    <col min="6914" max="6914" width="12.7109375" style="148" customWidth="1"/>
    <col min="6915" max="6915" width="1.7109375" style="148" customWidth="1"/>
    <col min="6916" max="6916" width="11.28515625" style="148" bestFit="1" customWidth="1"/>
    <col min="6917" max="6917" width="1.7109375" style="148" customWidth="1"/>
    <col min="6918" max="6918" width="12.7109375" style="148" customWidth="1"/>
    <col min="6919" max="6919" width="1.7109375" style="148" customWidth="1"/>
    <col min="6920" max="6920" width="12.28515625" style="148" bestFit="1" customWidth="1"/>
    <col min="6921" max="6922" width="1.7109375" style="148" customWidth="1"/>
    <col min="6923" max="7168" width="9.140625" style="148"/>
    <col min="7169" max="7169" width="36.7109375" style="148" customWidth="1"/>
    <col min="7170" max="7170" width="12.7109375" style="148" customWidth="1"/>
    <col min="7171" max="7171" width="1.7109375" style="148" customWidth="1"/>
    <col min="7172" max="7172" width="11.28515625" style="148" bestFit="1" customWidth="1"/>
    <col min="7173" max="7173" width="1.7109375" style="148" customWidth="1"/>
    <col min="7174" max="7174" width="12.7109375" style="148" customWidth="1"/>
    <col min="7175" max="7175" width="1.7109375" style="148" customWidth="1"/>
    <col min="7176" max="7176" width="12.28515625" style="148" bestFit="1" customWidth="1"/>
    <col min="7177" max="7178" width="1.7109375" style="148" customWidth="1"/>
    <col min="7179" max="7424" width="9.140625" style="148"/>
    <col min="7425" max="7425" width="36.7109375" style="148" customWidth="1"/>
    <col min="7426" max="7426" width="12.7109375" style="148" customWidth="1"/>
    <col min="7427" max="7427" width="1.7109375" style="148" customWidth="1"/>
    <col min="7428" max="7428" width="11.28515625" style="148" bestFit="1" customWidth="1"/>
    <col min="7429" max="7429" width="1.7109375" style="148" customWidth="1"/>
    <col min="7430" max="7430" width="12.7109375" style="148" customWidth="1"/>
    <col min="7431" max="7431" width="1.7109375" style="148" customWidth="1"/>
    <col min="7432" max="7432" width="12.28515625" style="148" bestFit="1" customWidth="1"/>
    <col min="7433" max="7434" width="1.7109375" style="148" customWidth="1"/>
    <col min="7435" max="7680" width="9.140625" style="148"/>
    <col min="7681" max="7681" width="36.7109375" style="148" customWidth="1"/>
    <col min="7682" max="7682" width="12.7109375" style="148" customWidth="1"/>
    <col min="7683" max="7683" width="1.7109375" style="148" customWidth="1"/>
    <col min="7684" max="7684" width="11.28515625" style="148" bestFit="1" customWidth="1"/>
    <col min="7685" max="7685" width="1.7109375" style="148" customWidth="1"/>
    <col min="7686" max="7686" width="12.7109375" style="148" customWidth="1"/>
    <col min="7687" max="7687" width="1.7109375" style="148" customWidth="1"/>
    <col min="7688" max="7688" width="12.28515625" style="148" bestFit="1" customWidth="1"/>
    <col min="7689" max="7690" width="1.7109375" style="148" customWidth="1"/>
    <col min="7691" max="7936" width="9.140625" style="148"/>
    <col min="7937" max="7937" width="36.7109375" style="148" customWidth="1"/>
    <col min="7938" max="7938" width="12.7109375" style="148" customWidth="1"/>
    <col min="7939" max="7939" width="1.7109375" style="148" customWidth="1"/>
    <col min="7940" max="7940" width="11.28515625" style="148" bestFit="1" customWidth="1"/>
    <col min="7941" max="7941" width="1.7109375" style="148" customWidth="1"/>
    <col min="7942" max="7942" width="12.7109375" style="148" customWidth="1"/>
    <col min="7943" max="7943" width="1.7109375" style="148" customWidth="1"/>
    <col min="7944" max="7944" width="12.28515625" style="148" bestFit="1" customWidth="1"/>
    <col min="7945" max="7946" width="1.7109375" style="148" customWidth="1"/>
    <col min="7947" max="8192" width="9.140625" style="148"/>
    <col min="8193" max="8193" width="36.7109375" style="148" customWidth="1"/>
    <col min="8194" max="8194" width="12.7109375" style="148" customWidth="1"/>
    <col min="8195" max="8195" width="1.7109375" style="148" customWidth="1"/>
    <col min="8196" max="8196" width="11.28515625" style="148" bestFit="1" customWidth="1"/>
    <col min="8197" max="8197" width="1.7109375" style="148" customWidth="1"/>
    <col min="8198" max="8198" width="12.7109375" style="148" customWidth="1"/>
    <col min="8199" max="8199" width="1.7109375" style="148" customWidth="1"/>
    <col min="8200" max="8200" width="12.28515625" style="148" bestFit="1" customWidth="1"/>
    <col min="8201" max="8202" width="1.7109375" style="148" customWidth="1"/>
    <col min="8203" max="8448" width="9.140625" style="148"/>
    <col min="8449" max="8449" width="36.7109375" style="148" customWidth="1"/>
    <col min="8450" max="8450" width="12.7109375" style="148" customWidth="1"/>
    <col min="8451" max="8451" width="1.7109375" style="148" customWidth="1"/>
    <col min="8452" max="8452" width="11.28515625" style="148" bestFit="1" customWidth="1"/>
    <col min="8453" max="8453" width="1.7109375" style="148" customWidth="1"/>
    <col min="8454" max="8454" width="12.7109375" style="148" customWidth="1"/>
    <col min="8455" max="8455" width="1.7109375" style="148" customWidth="1"/>
    <col min="8456" max="8456" width="12.28515625" style="148" bestFit="1" customWidth="1"/>
    <col min="8457" max="8458" width="1.7109375" style="148" customWidth="1"/>
    <col min="8459" max="8704" width="9.140625" style="148"/>
    <col min="8705" max="8705" width="36.7109375" style="148" customWidth="1"/>
    <col min="8706" max="8706" width="12.7109375" style="148" customWidth="1"/>
    <col min="8707" max="8707" width="1.7109375" style="148" customWidth="1"/>
    <col min="8708" max="8708" width="11.28515625" style="148" bestFit="1" customWidth="1"/>
    <col min="8709" max="8709" width="1.7109375" style="148" customWidth="1"/>
    <col min="8710" max="8710" width="12.7109375" style="148" customWidth="1"/>
    <col min="8711" max="8711" width="1.7109375" style="148" customWidth="1"/>
    <col min="8712" max="8712" width="12.28515625" style="148" bestFit="1" customWidth="1"/>
    <col min="8713" max="8714" width="1.7109375" style="148" customWidth="1"/>
    <col min="8715" max="8960" width="9.140625" style="148"/>
    <col min="8961" max="8961" width="36.7109375" style="148" customWidth="1"/>
    <col min="8962" max="8962" width="12.7109375" style="148" customWidth="1"/>
    <col min="8963" max="8963" width="1.7109375" style="148" customWidth="1"/>
    <col min="8964" max="8964" width="11.28515625" style="148" bestFit="1" customWidth="1"/>
    <col min="8965" max="8965" width="1.7109375" style="148" customWidth="1"/>
    <col min="8966" max="8966" width="12.7109375" style="148" customWidth="1"/>
    <col min="8967" max="8967" width="1.7109375" style="148" customWidth="1"/>
    <col min="8968" max="8968" width="12.28515625" style="148" bestFit="1" customWidth="1"/>
    <col min="8969" max="8970" width="1.7109375" style="148" customWidth="1"/>
    <col min="8971" max="9216" width="9.140625" style="148"/>
    <col min="9217" max="9217" width="36.7109375" style="148" customWidth="1"/>
    <col min="9218" max="9218" width="12.7109375" style="148" customWidth="1"/>
    <col min="9219" max="9219" width="1.7109375" style="148" customWidth="1"/>
    <col min="9220" max="9220" width="11.28515625" style="148" bestFit="1" customWidth="1"/>
    <col min="9221" max="9221" width="1.7109375" style="148" customWidth="1"/>
    <col min="9222" max="9222" width="12.7109375" style="148" customWidth="1"/>
    <col min="9223" max="9223" width="1.7109375" style="148" customWidth="1"/>
    <col min="9224" max="9224" width="12.28515625" style="148" bestFit="1" customWidth="1"/>
    <col min="9225" max="9226" width="1.7109375" style="148" customWidth="1"/>
    <col min="9227" max="9472" width="9.140625" style="148"/>
    <col min="9473" max="9473" width="36.7109375" style="148" customWidth="1"/>
    <col min="9474" max="9474" width="12.7109375" style="148" customWidth="1"/>
    <col min="9475" max="9475" width="1.7109375" style="148" customWidth="1"/>
    <col min="9476" max="9476" width="11.28515625" style="148" bestFit="1" customWidth="1"/>
    <col min="9477" max="9477" width="1.7109375" style="148" customWidth="1"/>
    <col min="9478" max="9478" width="12.7109375" style="148" customWidth="1"/>
    <col min="9479" max="9479" width="1.7109375" style="148" customWidth="1"/>
    <col min="9480" max="9480" width="12.28515625" style="148" bestFit="1" customWidth="1"/>
    <col min="9481" max="9482" width="1.7109375" style="148" customWidth="1"/>
    <col min="9483" max="9728" width="9.140625" style="148"/>
    <col min="9729" max="9729" width="36.7109375" style="148" customWidth="1"/>
    <col min="9730" max="9730" width="12.7109375" style="148" customWidth="1"/>
    <col min="9731" max="9731" width="1.7109375" style="148" customWidth="1"/>
    <col min="9732" max="9732" width="11.28515625" style="148" bestFit="1" customWidth="1"/>
    <col min="9733" max="9733" width="1.7109375" style="148" customWidth="1"/>
    <col min="9734" max="9734" width="12.7109375" style="148" customWidth="1"/>
    <col min="9735" max="9735" width="1.7109375" style="148" customWidth="1"/>
    <col min="9736" max="9736" width="12.28515625" style="148" bestFit="1" customWidth="1"/>
    <col min="9737" max="9738" width="1.7109375" style="148" customWidth="1"/>
    <col min="9739" max="9984" width="9.140625" style="148"/>
    <col min="9985" max="9985" width="36.7109375" style="148" customWidth="1"/>
    <col min="9986" max="9986" width="12.7109375" style="148" customWidth="1"/>
    <col min="9987" max="9987" width="1.7109375" style="148" customWidth="1"/>
    <col min="9988" max="9988" width="11.28515625" style="148" bestFit="1" customWidth="1"/>
    <col min="9989" max="9989" width="1.7109375" style="148" customWidth="1"/>
    <col min="9990" max="9990" width="12.7109375" style="148" customWidth="1"/>
    <col min="9991" max="9991" width="1.7109375" style="148" customWidth="1"/>
    <col min="9992" max="9992" width="12.28515625" style="148" bestFit="1" customWidth="1"/>
    <col min="9993" max="9994" width="1.7109375" style="148" customWidth="1"/>
    <col min="9995" max="10240" width="9.140625" style="148"/>
    <col min="10241" max="10241" width="36.7109375" style="148" customWidth="1"/>
    <col min="10242" max="10242" width="12.7109375" style="148" customWidth="1"/>
    <col min="10243" max="10243" width="1.7109375" style="148" customWidth="1"/>
    <col min="10244" max="10244" width="11.28515625" style="148" bestFit="1" customWidth="1"/>
    <col min="10245" max="10245" width="1.7109375" style="148" customWidth="1"/>
    <col min="10246" max="10246" width="12.7109375" style="148" customWidth="1"/>
    <col min="10247" max="10247" width="1.7109375" style="148" customWidth="1"/>
    <col min="10248" max="10248" width="12.28515625" style="148" bestFit="1" customWidth="1"/>
    <col min="10249" max="10250" width="1.7109375" style="148" customWidth="1"/>
    <col min="10251" max="10496" width="9.140625" style="148"/>
    <col min="10497" max="10497" width="36.7109375" style="148" customWidth="1"/>
    <col min="10498" max="10498" width="12.7109375" style="148" customWidth="1"/>
    <col min="10499" max="10499" width="1.7109375" style="148" customWidth="1"/>
    <col min="10500" max="10500" width="11.28515625" style="148" bestFit="1" customWidth="1"/>
    <col min="10501" max="10501" width="1.7109375" style="148" customWidth="1"/>
    <col min="10502" max="10502" width="12.7109375" style="148" customWidth="1"/>
    <col min="10503" max="10503" width="1.7109375" style="148" customWidth="1"/>
    <col min="10504" max="10504" width="12.28515625" style="148" bestFit="1" customWidth="1"/>
    <col min="10505" max="10506" width="1.7109375" style="148" customWidth="1"/>
    <col min="10507" max="10752" width="9.140625" style="148"/>
    <col min="10753" max="10753" width="36.7109375" style="148" customWidth="1"/>
    <col min="10754" max="10754" width="12.7109375" style="148" customWidth="1"/>
    <col min="10755" max="10755" width="1.7109375" style="148" customWidth="1"/>
    <col min="10756" max="10756" width="11.28515625" style="148" bestFit="1" customWidth="1"/>
    <col min="10757" max="10757" width="1.7109375" style="148" customWidth="1"/>
    <col min="10758" max="10758" width="12.7109375" style="148" customWidth="1"/>
    <col min="10759" max="10759" width="1.7109375" style="148" customWidth="1"/>
    <col min="10760" max="10760" width="12.28515625" style="148" bestFit="1" customWidth="1"/>
    <col min="10761" max="10762" width="1.7109375" style="148" customWidth="1"/>
    <col min="10763" max="11008" width="9.140625" style="148"/>
    <col min="11009" max="11009" width="36.7109375" style="148" customWidth="1"/>
    <col min="11010" max="11010" width="12.7109375" style="148" customWidth="1"/>
    <col min="11011" max="11011" width="1.7109375" style="148" customWidth="1"/>
    <col min="11012" max="11012" width="11.28515625" style="148" bestFit="1" customWidth="1"/>
    <col min="11013" max="11013" width="1.7109375" style="148" customWidth="1"/>
    <col min="11014" max="11014" width="12.7109375" style="148" customWidth="1"/>
    <col min="11015" max="11015" width="1.7109375" style="148" customWidth="1"/>
    <col min="11016" max="11016" width="12.28515625" style="148" bestFit="1" customWidth="1"/>
    <col min="11017" max="11018" width="1.7109375" style="148" customWidth="1"/>
    <col min="11019" max="11264" width="9.140625" style="148"/>
    <col min="11265" max="11265" width="36.7109375" style="148" customWidth="1"/>
    <col min="11266" max="11266" width="12.7109375" style="148" customWidth="1"/>
    <col min="11267" max="11267" width="1.7109375" style="148" customWidth="1"/>
    <col min="11268" max="11268" width="11.28515625" style="148" bestFit="1" customWidth="1"/>
    <col min="11269" max="11269" width="1.7109375" style="148" customWidth="1"/>
    <col min="11270" max="11270" width="12.7109375" style="148" customWidth="1"/>
    <col min="11271" max="11271" width="1.7109375" style="148" customWidth="1"/>
    <col min="11272" max="11272" width="12.28515625" style="148" bestFit="1" customWidth="1"/>
    <col min="11273" max="11274" width="1.7109375" style="148" customWidth="1"/>
    <col min="11275" max="11520" width="9.140625" style="148"/>
    <col min="11521" max="11521" width="36.7109375" style="148" customWidth="1"/>
    <col min="11522" max="11522" width="12.7109375" style="148" customWidth="1"/>
    <col min="11523" max="11523" width="1.7109375" style="148" customWidth="1"/>
    <col min="11524" max="11524" width="11.28515625" style="148" bestFit="1" customWidth="1"/>
    <col min="11525" max="11525" width="1.7109375" style="148" customWidth="1"/>
    <col min="11526" max="11526" width="12.7109375" style="148" customWidth="1"/>
    <col min="11527" max="11527" width="1.7109375" style="148" customWidth="1"/>
    <col min="11528" max="11528" width="12.28515625" style="148" bestFit="1" customWidth="1"/>
    <col min="11529" max="11530" width="1.7109375" style="148" customWidth="1"/>
    <col min="11531" max="11776" width="9.140625" style="148"/>
    <col min="11777" max="11777" width="36.7109375" style="148" customWidth="1"/>
    <col min="11778" max="11778" width="12.7109375" style="148" customWidth="1"/>
    <col min="11779" max="11779" width="1.7109375" style="148" customWidth="1"/>
    <col min="11780" max="11780" width="11.28515625" style="148" bestFit="1" customWidth="1"/>
    <col min="11781" max="11781" width="1.7109375" style="148" customWidth="1"/>
    <col min="11782" max="11782" width="12.7109375" style="148" customWidth="1"/>
    <col min="11783" max="11783" width="1.7109375" style="148" customWidth="1"/>
    <col min="11784" max="11784" width="12.28515625" style="148" bestFit="1" customWidth="1"/>
    <col min="11785" max="11786" width="1.7109375" style="148" customWidth="1"/>
    <col min="11787" max="12032" width="9.140625" style="148"/>
    <col min="12033" max="12033" width="36.7109375" style="148" customWidth="1"/>
    <col min="12034" max="12034" width="12.7109375" style="148" customWidth="1"/>
    <col min="12035" max="12035" width="1.7109375" style="148" customWidth="1"/>
    <col min="12036" max="12036" width="11.28515625" style="148" bestFit="1" customWidth="1"/>
    <col min="12037" max="12037" width="1.7109375" style="148" customWidth="1"/>
    <col min="12038" max="12038" width="12.7109375" style="148" customWidth="1"/>
    <col min="12039" max="12039" width="1.7109375" style="148" customWidth="1"/>
    <col min="12040" max="12040" width="12.28515625" style="148" bestFit="1" customWidth="1"/>
    <col min="12041" max="12042" width="1.7109375" style="148" customWidth="1"/>
    <col min="12043" max="12288" width="9.140625" style="148"/>
    <col min="12289" max="12289" width="36.7109375" style="148" customWidth="1"/>
    <col min="12290" max="12290" width="12.7109375" style="148" customWidth="1"/>
    <col min="12291" max="12291" width="1.7109375" style="148" customWidth="1"/>
    <col min="12292" max="12292" width="11.28515625" style="148" bestFit="1" customWidth="1"/>
    <col min="12293" max="12293" width="1.7109375" style="148" customWidth="1"/>
    <col min="12294" max="12294" width="12.7109375" style="148" customWidth="1"/>
    <col min="12295" max="12295" width="1.7109375" style="148" customWidth="1"/>
    <col min="12296" max="12296" width="12.28515625" style="148" bestFit="1" customWidth="1"/>
    <col min="12297" max="12298" width="1.7109375" style="148" customWidth="1"/>
    <col min="12299" max="12544" width="9.140625" style="148"/>
    <col min="12545" max="12545" width="36.7109375" style="148" customWidth="1"/>
    <col min="12546" max="12546" width="12.7109375" style="148" customWidth="1"/>
    <col min="12547" max="12547" width="1.7109375" style="148" customWidth="1"/>
    <col min="12548" max="12548" width="11.28515625" style="148" bestFit="1" customWidth="1"/>
    <col min="12549" max="12549" width="1.7109375" style="148" customWidth="1"/>
    <col min="12550" max="12550" width="12.7109375" style="148" customWidth="1"/>
    <col min="12551" max="12551" width="1.7109375" style="148" customWidth="1"/>
    <col min="12552" max="12552" width="12.28515625" style="148" bestFit="1" customWidth="1"/>
    <col min="12553" max="12554" width="1.7109375" style="148" customWidth="1"/>
    <col min="12555" max="12800" width="9.140625" style="148"/>
    <col min="12801" max="12801" width="36.7109375" style="148" customWidth="1"/>
    <col min="12802" max="12802" width="12.7109375" style="148" customWidth="1"/>
    <col min="12803" max="12803" width="1.7109375" style="148" customWidth="1"/>
    <col min="12804" max="12804" width="11.28515625" style="148" bestFit="1" customWidth="1"/>
    <col min="12805" max="12805" width="1.7109375" style="148" customWidth="1"/>
    <col min="12806" max="12806" width="12.7109375" style="148" customWidth="1"/>
    <col min="12807" max="12807" width="1.7109375" style="148" customWidth="1"/>
    <col min="12808" max="12808" width="12.28515625" style="148" bestFit="1" customWidth="1"/>
    <col min="12809" max="12810" width="1.7109375" style="148" customWidth="1"/>
    <col min="12811" max="13056" width="9.140625" style="148"/>
    <col min="13057" max="13057" width="36.7109375" style="148" customWidth="1"/>
    <col min="13058" max="13058" width="12.7109375" style="148" customWidth="1"/>
    <col min="13059" max="13059" width="1.7109375" style="148" customWidth="1"/>
    <col min="13060" max="13060" width="11.28515625" style="148" bestFit="1" customWidth="1"/>
    <col min="13061" max="13061" width="1.7109375" style="148" customWidth="1"/>
    <col min="13062" max="13062" width="12.7109375" style="148" customWidth="1"/>
    <col min="13063" max="13063" width="1.7109375" style="148" customWidth="1"/>
    <col min="13064" max="13064" width="12.28515625" style="148" bestFit="1" customWidth="1"/>
    <col min="13065" max="13066" width="1.7109375" style="148" customWidth="1"/>
    <col min="13067" max="13312" width="9.140625" style="148"/>
    <col min="13313" max="13313" width="36.7109375" style="148" customWidth="1"/>
    <col min="13314" max="13314" width="12.7109375" style="148" customWidth="1"/>
    <col min="13315" max="13315" width="1.7109375" style="148" customWidth="1"/>
    <col min="13316" max="13316" width="11.28515625" style="148" bestFit="1" customWidth="1"/>
    <col min="13317" max="13317" width="1.7109375" style="148" customWidth="1"/>
    <col min="13318" max="13318" width="12.7109375" style="148" customWidth="1"/>
    <col min="13319" max="13319" width="1.7109375" style="148" customWidth="1"/>
    <col min="13320" max="13320" width="12.28515625" style="148" bestFit="1" customWidth="1"/>
    <col min="13321" max="13322" width="1.7109375" style="148" customWidth="1"/>
    <col min="13323" max="13568" width="9.140625" style="148"/>
    <col min="13569" max="13569" width="36.7109375" style="148" customWidth="1"/>
    <col min="13570" max="13570" width="12.7109375" style="148" customWidth="1"/>
    <col min="13571" max="13571" width="1.7109375" style="148" customWidth="1"/>
    <col min="13572" max="13572" width="11.28515625" style="148" bestFit="1" customWidth="1"/>
    <col min="13573" max="13573" width="1.7109375" style="148" customWidth="1"/>
    <col min="13574" max="13574" width="12.7109375" style="148" customWidth="1"/>
    <col min="13575" max="13575" width="1.7109375" style="148" customWidth="1"/>
    <col min="13576" max="13576" width="12.28515625" style="148" bestFit="1" customWidth="1"/>
    <col min="13577" max="13578" width="1.7109375" style="148" customWidth="1"/>
    <col min="13579" max="13824" width="9.140625" style="148"/>
    <col min="13825" max="13825" width="36.7109375" style="148" customWidth="1"/>
    <col min="13826" max="13826" width="12.7109375" style="148" customWidth="1"/>
    <col min="13827" max="13827" width="1.7109375" style="148" customWidth="1"/>
    <col min="13828" max="13828" width="11.28515625" style="148" bestFit="1" customWidth="1"/>
    <col min="13829" max="13829" width="1.7109375" style="148" customWidth="1"/>
    <col min="13830" max="13830" width="12.7109375" style="148" customWidth="1"/>
    <col min="13831" max="13831" width="1.7109375" style="148" customWidth="1"/>
    <col min="13832" max="13832" width="12.28515625" style="148" bestFit="1" customWidth="1"/>
    <col min="13833" max="13834" width="1.7109375" style="148" customWidth="1"/>
    <col min="13835" max="14080" width="9.140625" style="148"/>
    <col min="14081" max="14081" width="36.7109375" style="148" customWidth="1"/>
    <col min="14082" max="14082" width="12.7109375" style="148" customWidth="1"/>
    <col min="14083" max="14083" width="1.7109375" style="148" customWidth="1"/>
    <col min="14084" max="14084" width="11.28515625" style="148" bestFit="1" customWidth="1"/>
    <col min="14085" max="14085" width="1.7109375" style="148" customWidth="1"/>
    <col min="14086" max="14086" width="12.7109375" style="148" customWidth="1"/>
    <col min="14087" max="14087" width="1.7109375" style="148" customWidth="1"/>
    <col min="14088" max="14088" width="12.28515625" style="148" bestFit="1" customWidth="1"/>
    <col min="14089" max="14090" width="1.7109375" style="148" customWidth="1"/>
    <col min="14091" max="14336" width="9.140625" style="148"/>
    <col min="14337" max="14337" width="36.7109375" style="148" customWidth="1"/>
    <col min="14338" max="14338" width="12.7109375" style="148" customWidth="1"/>
    <col min="14339" max="14339" width="1.7109375" style="148" customWidth="1"/>
    <col min="14340" max="14340" width="11.28515625" style="148" bestFit="1" customWidth="1"/>
    <col min="14341" max="14341" width="1.7109375" style="148" customWidth="1"/>
    <col min="14342" max="14342" width="12.7109375" style="148" customWidth="1"/>
    <col min="14343" max="14343" width="1.7109375" style="148" customWidth="1"/>
    <col min="14344" max="14344" width="12.28515625" style="148" bestFit="1" customWidth="1"/>
    <col min="14345" max="14346" width="1.7109375" style="148" customWidth="1"/>
    <col min="14347" max="14592" width="9.140625" style="148"/>
    <col min="14593" max="14593" width="36.7109375" style="148" customWidth="1"/>
    <col min="14594" max="14594" width="12.7109375" style="148" customWidth="1"/>
    <col min="14595" max="14595" width="1.7109375" style="148" customWidth="1"/>
    <col min="14596" max="14596" width="11.28515625" style="148" bestFit="1" customWidth="1"/>
    <col min="14597" max="14597" width="1.7109375" style="148" customWidth="1"/>
    <col min="14598" max="14598" width="12.7109375" style="148" customWidth="1"/>
    <col min="14599" max="14599" width="1.7109375" style="148" customWidth="1"/>
    <col min="14600" max="14600" width="12.28515625" style="148" bestFit="1" customWidth="1"/>
    <col min="14601" max="14602" width="1.7109375" style="148" customWidth="1"/>
    <col min="14603" max="14848" width="9.140625" style="148"/>
    <col min="14849" max="14849" width="36.7109375" style="148" customWidth="1"/>
    <col min="14850" max="14850" width="12.7109375" style="148" customWidth="1"/>
    <col min="14851" max="14851" width="1.7109375" style="148" customWidth="1"/>
    <col min="14852" max="14852" width="11.28515625" style="148" bestFit="1" customWidth="1"/>
    <col min="14853" max="14853" width="1.7109375" style="148" customWidth="1"/>
    <col min="14854" max="14854" width="12.7109375" style="148" customWidth="1"/>
    <col min="14855" max="14855" width="1.7109375" style="148" customWidth="1"/>
    <col min="14856" max="14856" width="12.28515625" style="148" bestFit="1" customWidth="1"/>
    <col min="14857" max="14858" width="1.7109375" style="148" customWidth="1"/>
    <col min="14859" max="15104" width="9.140625" style="148"/>
    <col min="15105" max="15105" width="36.7109375" style="148" customWidth="1"/>
    <col min="15106" max="15106" width="12.7109375" style="148" customWidth="1"/>
    <col min="15107" max="15107" width="1.7109375" style="148" customWidth="1"/>
    <col min="15108" max="15108" width="11.28515625" style="148" bestFit="1" customWidth="1"/>
    <col min="15109" max="15109" width="1.7109375" style="148" customWidth="1"/>
    <col min="15110" max="15110" width="12.7109375" style="148" customWidth="1"/>
    <col min="15111" max="15111" width="1.7109375" style="148" customWidth="1"/>
    <col min="15112" max="15112" width="12.28515625" style="148" bestFit="1" customWidth="1"/>
    <col min="15113" max="15114" width="1.7109375" style="148" customWidth="1"/>
    <col min="15115" max="15360" width="9.140625" style="148"/>
    <col min="15361" max="15361" width="36.7109375" style="148" customWidth="1"/>
    <col min="15362" max="15362" width="12.7109375" style="148" customWidth="1"/>
    <col min="15363" max="15363" width="1.7109375" style="148" customWidth="1"/>
    <col min="15364" max="15364" width="11.28515625" style="148" bestFit="1" customWidth="1"/>
    <col min="15365" max="15365" width="1.7109375" style="148" customWidth="1"/>
    <col min="15366" max="15366" width="12.7109375" style="148" customWidth="1"/>
    <col min="15367" max="15367" width="1.7109375" style="148" customWidth="1"/>
    <col min="15368" max="15368" width="12.28515625" style="148" bestFit="1" customWidth="1"/>
    <col min="15369" max="15370" width="1.7109375" style="148" customWidth="1"/>
    <col min="15371" max="15616" width="9.140625" style="148"/>
    <col min="15617" max="15617" width="36.7109375" style="148" customWidth="1"/>
    <col min="15618" max="15618" width="12.7109375" style="148" customWidth="1"/>
    <col min="15619" max="15619" width="1.7109375" style="148" customWidth="1"/>
    <col min="15620" max="15620" width="11.28515625" style="148" bestFit="1" customWidth="1"/>
    <col min="15621" max="15621" width="1.7109375" style="148" customWidth="1"/>
    <col min="15622" max="15622" width="12.7109375" style="148" customWidth="1"/>
    <col min="15623" max="15623" width="1.7109375" style="148" customWidth="1"/>
    <col min="15624" max="15624" width="12.28515625" style="148" bestFit="1" customWidth="1"/>
    <col min="15625" max="15626" width="1.7109375" style="148" customWidth="1"/>
    <col min="15627" max="15872" width="9.140625" style="148"/>
    <col min="15873" max="15873" width="36.7109375" style="148" customWidth="1"/>
    <col min="15874" max="15874" width="12.7109375" style="148" customWidth="1"/>
    <col min="15875" max="15875" width="1.7109375" style="148" customWidth="1"/>
    <col min="15876" max="15876" width="11.28515625" style="148" bestFit="1" customWidth="1"/>
    <col min="15877" max="15877" width="1.7109375" style="148" customWidth="1"/>
    <col min="15878" max="15878" width="12.7109375" style="148" customWidth="1"/>
    <col min="15879" max="15879" width="1.7109375" style="148" customWidth="1"/>
    <col min="15880" max="15880" width="12.28515625" style="148" bestFit="1" customWidth="1"/>
    <col min="15881" max="15882" width="1.7109375" style="148" customWidth="1"/>
    <col min="15883" max="16128" width="9.140625" style="148"/>
    <col min="16129" max="16129" width="36.7109375" style="148" customWidth="1"/>
    <col min="16130" max="16130" width="12.7109375" style="148" customWidth="1"/>
    <col min="16131" max="16131" width="1.7109375" style="148" customWidth="1"/>
    <col min="16132" max="16132" width="11.28515625" style="148" bestFit="1" customWidth="1"/>
    <col min="16133" max="16133" width="1.7109375" style="148" customWidth="1"/>
    <col min="16134" max="16134" width="12.7109375" style="148" customWidth="1"/>
    <col min="16135" max="16135" width="1.7109375" style="148" customWidth="1"/>
    <col min="16136" max="16136" width="12.28515625" style="148" bestFit="1" customWidth="1"/>
    <col min="16137" max="16138" width="1.7109375" style="148" customWidth="1"/>
    <col min="16139" max="16384" width="9.140625" style="148"/>
  </cols>
  <sheetData>
    <row r="1" spans="1:10" ht="15">
      <c r="A1" s="423" t="s">
        <v>0</v>
      </c>
      <c r="B1" s="423"/>
      <c r="C1" s="423"/>
      <c r="D1" s="423"/>
      <c r="E1" s="423"/>
      <c r="F1" s="423"/>
      <c r="G1" s="423"/>
      <c r="H1" s="423"/>
      <c r="I1" s="423"/>
    </row>
    <row r="2" spans="1:10">
      <c r="A2" s="424" t="s">
        <v>172</v>
      </c>
      <c r="B2" s="424"/>
      <c r="C2" s="424"/>
      <c r="D2" s="424"/>
      <c r="E2" s="424"/>
      <c r="F2" s="424"/>
      <c r="G2" s="424"/>
      <c r="H2" s="424"/>
      <c r="I2" s="424"/>
    </row>
    <row r="3" spans="1:10">
      <c r="A3" s="425" t="s">
        <v>195</v>
      </c>
      <c r="B3" s="425"/>
      <c r="C3" s="425"/>
      <c r="D3" s="425"/>
      <c r="E3" s="425"/>
      <c r="F3" s="425"/>
      <c r="G3" s="425"/>
      <c r="H3" s="425"/>
      <c r="I3" s="425"/>
    </row>
    <row r="4" spans="1:10">
      <c r="A4" s="424" t="s">
        <v>174</v>
      </c>
      <c r="B4" s="424"/>
      <c r="C4" s="424"/>
      <c r="D4" s="424"/>
      <c r="E4" s="424"/>
      <c r="F4" s="424"/>
      <c r="G4" s="424"/>
      <c r="H4" s="424"/>
      <c r="I4" s="424"/>
    </row>
    <row r="5" spans="1:10" ht="15.75">
      <c r="A5" s="426" t="s">
        <v>48</v>
      </c>
      <c r="B5" s="426"/>
      <c r="C5" s="426"/>
      <c r="D5" s="426"/>
      <c r="E5" s="426"/>
      <c r="F5" s="426"/>
      <c r="G5" s="426"/>
      <c r="H5" s="426"/>
      <c r="I5" s="426"/>
      <c r="J5" s="426"/>
    </row>
    <row r="7" spans="1:10">
      <c r="F7" s="149" t="s">
        <v>175</v>
      </c>
    </row>
    <row r="9" spans="1:10">
      <c r="B9" s="150" t="s">
        <v>49</v>
      </c>
      <c r="C9" s="150"/>
      <c r="D9" s="150" t="s">
        <v>50</v>
      </c>
      <c r="E9" s="150"/>
      <c r="F9" s="150" t="s">
        <v>51</v>
      </c>
      <c r="G9" s="150"/>
      <c r="H9" s="150" t="s">
        <v>52</v>
      </c>
    </row>
    <row r="10" spans="1:10">
      <c r="B10" s="152">
        <v>2013</v>
      </c>
      <c r="C10" s="153"/>
      <c r="D10" s="152">
        <v>2014</v>
      </c>
      <c r="E10" s="153"/>
      <c r="F10" s="152">
        <v>2014</v>
      </c>
      <c r="G10" s="153"/>
      <c r="H10" s="152">
        <v>2015</v>
      </c>
    </row>
    <row r="11" spans="1:10">
      <c r="B11" s="155"/>
      <c r="C11" s="155"/>
      <c r="D11" s="155"/>
      <c r="E11" s="155"/>
      <c r="F11" s="155"/>
      <c r="G11" s="155"/>
      <c r="H11" s="155"/>
    </row>
    <row r="12" spans="1:10">
      <c r="B12" s="155"/>
      <c r="C12" s="155"/>
      <c r="D12" s="155"/>
      <c r="E12" s="155"/>
      <c r="F12" s="155"/>
      <c r="G12" s="155"/>
      <c r="H12" s="155"/>
    </row>
    <row r="13" spans="1:10">
      <c r="B13" s="155"/>
      <c r="C13" s="155"/>
      <c r="D13" s="155"/>
      <c r="E13" s="155"/>
      <c r="F13" s="155"/>
      <c r="G13" s="155"/>
      <c r="H13" s="155"/>
    </row>
    <row r="14" spans="1:10">
      <c r="A14" s="157" t="s">
        <v>176</v>
      </c>
      <c r="B14" s="158">
        <v>0</v>
      </c>
      <c r="C14" s="158"/>
      <c r="D14" s="158">
        <v>0</v>
      </c>
      <c r="E14" s="158"/>
      <c r="F14" s="158">
        <f>+B39</f>
        <v>0</v>
      </c>
      <c r="G14" s="158"/>
      <c r="H14" s="158">
        <f>+F39</f>
        <v>0</v>
      </c>
      <c r="I14" s="158"/>
    </row>
    <row r="16" spans="1:10">
      <c r="A16" s="157" t="s">
        <v>177</v>
      </c>
    </row>
    <row r="17" spans="1:8">
      <c r="A17" s="148" t="s">
        <v>178</v>
      </c>
      <c r="B17" s="161">
        <v>0</v>
      </c>
      <c r="C17" s="161"/>
      <c r="D17" s="161">
        <v>0</v>
      </c>
      <c r="E17" s="161"/>
      <c r="F17" s="161">
        <v>0</v>
      </c>
      <c r="G17" s="161"/>
      <c r="H17" s="161">
        <v>0</v>
      </c>
    </row>
    <row r="18" spans="1:8">
      <c r="B18" s="161"/>
      <c r="C18" s="161"/>
      <c r="D18" s="161"/>
      <c r="E18" s="161"/>
      <c r="F18" s="161"/>
      <c r="G18" s="161"/>
      <c r="H18" s="161"/>
    </row>
    <row r="19" spans="1:8">
      <c r="B19" s="163"/>
      <c r="C19" s="161"/>
      <c r="D19" s="163"/>
      <c r="E19" s="161"/>
      <c r="F19" s="163"/>
      <c r="G19" s="161"/>
      <c r="H19" s="163"/>
    </row>
    <row r="20" spans="1:8">
      <c r="A20" s="148" t="s">
        <v>179</v>
      </c>
      <c r="B20" s="161">
        <f>SUM(B17:B19)</f>
        <v>0</v>
      </c>
      <c r="C20" s="161"/>
      <c r="D20" s="161">
        <f>SUM(D17:D19)</f>
        <v>0</v>
      </c>
      <c r="E20" s="161"/>
      <c r="F20" s="161">
        <f>SUM(F17:F19)</f>
        <v>0</v>
      </c>
      <c r="G20" s="161"/>
      <c r="H20" s="161">
        <f>SUM(H17:H19)</f>
        <v>0</v>
      </c>
    </row>
    <row r="22" spans="1:8">
      <c r="A22" s="157" t="s">
        <v>180</v>
      </c>
    </row>
    <row r="23" spans="1:8">
      <c r="A23" s="157"/>
    </row>
    <row r="24" spans="1:8">
      <c r="A24" s="165" t="s">
        <v>181</v>
      </c>
      <c r="B24" s="161">
        <v>0</v>
      </c>
      <c r="C24" s="161"/>
      <c r="D24" s="161">
        <v>0</v>
      </c>
      <c r="E24" s="161"/>
      <c r="F24" s="161">
        <v>0</v>
      </c>
      <c r="G24" s="161"/>
      <c r="H24" s="161">
        <v>0</v>
      </c>
    </row>
    <row r="25" spans="1:8">
      <c r="A25" s="165" t="s">
        <v>182</v>
      </c>
      <c r="B25" s="161">
        <v>0</v>
      </c>
      <c r="C25" s="161"/>
      <c r="D25" s="161">
        <v>0</v>
      </c>
      <c r="E25" s="161"/>
      <c r="F25" s="161">
        <v>0</v>
      </c>
      <c r="G25" s="161"/>
      <c r="H25" s="161">
        <v>2264219</v>
      </c>
    </row>
    <row r="26" spans="1:8">
      <c r="A26" s="165" t="s">
        <v>183</v>
      </c>
      <c r="B26" s="163">
        <v>0</v>
      </c>
      <c r="C26" s="161"/>
      <c r="D26" s="163">
        <v>0</v>
      </c>
      <c r="E26" s="161"/>
      <c r="F26" s="163">
        <v>0</v>
      </c>
      <c r="G26" s="161"/>
      <c r="H26" s="163">
        <v>0</v>
      </c>
    </row>
    <row r="27" spans="1:8">
      <c r="A27" s="165" t="s">
        <v>184</v>
      </c>
      <c r="B27" s="163">
        <f>SUM(B24:B26)</f>
        <v>0</v>
      </c>
      <c r="C27" s="161"/>
      <c r="D27" s="163">
        <v>0</v>
      </c>
      <c r="E27" s="161"/>
      <c r="F27" s="163">
        <f>SUM(F24:F26)</f>
        <v>0</v>
      </c>
      <c r="G27" s="161"/>
      <c r="H27" s="163">
        <f>SUM(H24:H26)</f>
        <v>2264219</v>
      </c>
    </row>
    <row r="29" spans="1:8">
      <c r="A29" s="148" t="s">
        <v>171</v>
      </c>
      <c r="B29" s="163">
        <f>+B27</f>
        <v>0</v>
      </c>
      <c r="C29" s="161"/>
      <c r="D29" s="163">
        <f>+D27</f>
        <v>0</v>
      </c>
      <c r="E29" s="161"/>
      <c r="F29" s="163">
        <f>+F27</f>
        <v>0</v>
      </c>
      <c r="G29" s="161"/>
      <c r="H29" s="163">
        <f>+H27</f>
        <v>2264219</v>
      </c>
    </row>
    <row r="30" spans="1:8">
      <c r="B30" s="161"/>
      <c r="C30" s="161"/>
      <c r="D30" s="161"/>
      <c r="E30" s="161"/>
      <c r="F30" s="161"/>
      <c r="G30" s="161"/>
      <c r="H30" s="161"/>
    </row>
    <row r="31" spans="1:8">
      <c r="B31" s="161"/>
      <c r="C31" s="161"/>
      <c r="D31" s="161"/>
      <c r="E31" s="161"/>
      <c r="F31" s="161"/>
      <c r="G31" s="161"/>
      <c r="H31" s="161"/>
    </row>
    <row r="32" spans="1:8">
      <c r="A32" s="157" t="s">
        <v>185</v>
      </c>
      <c r="B32" s="161"/>
      <c r="C32" s="161"/>
      <c r="D32" s="161"/>
      <c r="E32" s="161"/>
      <c r="F32" s="161"/>
      <c r="G32" s="161"/>
      <c r="H32" s="161"/>
    </row>
    <row r="33" spans="1:9">
      <c r="A33" s="148" t="s">
        <v>186</v>
      </c>
      <c r="B33" s="161">
        <v>0</v>
      </c>
      <c r="C33" s="161"/>
      <c r="D33" s="161">
        <v>0</v>
      </c>
      <c r="E33" s="161"/>
      <c r="F33" s="161">
        <v>0</v>
      </c>
      <c r="G33" s="161"/>
      <c r="H33" s="161">
        <v>0</v>
      </c>
    </row>
    <row r="34" spans="1:9">
      <c r="A34" s="148" t="s">
        <v>196</v>
      </c>
      <c r="B34" s="161">
        <v>0</v>
      </c>
      <c r="C34" s="161"/>
      <c r="D34" s="161">
        <v>0</v>
      </c>
      <c r="E34" s="161"/>
      <c r="F34" s="161">
        <v>0</v>
      </c>
      <c r="G34" s="161"/>
      <c r="H34" s="161">
        <v>0</v>
      </c>
    </row>
    <row r="35" spans="1:9">
      <c r="A35" s="148" t="s">
        <v>197</v>
      </c>
      <c r="B35" s="161">
        <v>0</v>
      </c>
      <c r="C35" s="161"/>
      <c r="D35" s="161">
        <v>0</v>
      </c>
      <c r="E35" s="161"/>
      <c r="F35" s="161">
        <v>0</v>
      </c>
      <c r="G35" s="161"/>
      <c r="H35" s="161">
        <v>23612572</v>
      </c>
    </row>
    <row r="36" spans="1:9">
      <c r="B36" s="163">
        <v>0</v>
      </c>
      <c r="C36" s="161"/>
      <c r="D36" s="163">
        <v>0</v>
      </c>
      <c r="E36" s="161"/>
      <c r="F36" s="163">
        <v>0</v>
      </c>
      <c r="G36" s="161"/>
      <c r="H36" s="163">
        <v>0</v>
      </c>
    </row>
    <row r="37" spans="1:9">
      <c r="A37" s="148" t="s">
        <v>188</v>
      </c>
      <c r="B37" s="163">
        <f>SUM(B33:B36)</f>
        <v>0</v>
      </c>
      <c r="C37" s="161"/>
      <c r="D37" s="163">
        <f>SUM(D33:D36)</f>
        <v>0</v>
      </c>
      <c r="E37" s="161"/>
      <c r="F37" s="163">
        <f>SUM(F33:F36)</f>
        <v>0</v>
      </c>
      <c r="G37" s="161"/>
      <c r="H37" s="163">
        <f>SUM(H33:H36)</f>
        <v>23612572</v>
      </c>
    </row>
    <row r="39" spans="1:9" ht="13.5" thickBot="1">
      <c r="A39" s="157" t="s">
        <v>189</v>
      </c>
      <c r="B39" s="170">
        <f>+B14+B20-B29+B37</f>
        <v>0</v>
      </c>
      <c r="C39" s="167"/>
      <c r="D39" s="166" t="s">
        <v>193</v>
      </c>
      <c r="E39" s="167"/>
      <c r="F39" s="166">
        <f>+F14+F20-F29+F37</f>
        <v>0</v>
      </c>
      <c r="G39" s="167"/>
      <c r="H39" s="166">
        <f>+H14+H20-H29+H37</f>
        <v>21348353</v>
      </c>
      <c r="I39" s="167"/>
    </row>
    <row r="40" spans="1:9" ht="13.5" thickTop="1"/>
    <row r="43" spans="1:9">
      <c r="B43" s="169"/>
    </row>
  </sheetData>
  <mergeCells count="5">
    <mergeCell ref="A1:I1"/>
    <mergeCell ref="A2:I2"/>
    <mergeCell ref="A3:I3"/>
    <mergeCell ref="A4:I4"/>
    <mergeCell ref="A5:J5"/>
  </mergeCells>
  <hyperlinks>
    <hyperlink ref="F7" r:id="rId1" display="http://www.hcrma.net/"/>
  </hyperlinks>
  <printOptions horizontalCentered="1"/>
  <pageMargins left="0.7" right="0.7" top="0.75" bottom="0.75" header="0.3" footer="0.3"/>
  <pageSetup scale="96" firstPageNumber="25" orientation="portrait" useFirstPageNumber="1" r:id="rId2"/>
  <headerFooter>
    <oddFooter>&amp;C- &amp;P -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>
      <selection sqref="A1:I1"/>
    </sheetView>
  </sheetViews>
  <sheetFormatPr defaultRowHeight="12.75"/>
  <cols>
    <col min="1" max="1" width="36.7109375" style="148" customWidth="1"/>
    <col min="2" max="2" width="12.7109375" style="148" customWidth="1"/>
    <col min="3" max="3" width="1.7109375" style="148" customWidth="1"/>
    <col min="4" max="4" width="12.7109375" style="148" customWidth="1"/>
    <col min="5" max="5" width="1.7109375" style="148" customWidth="1"/>
    <col min="6" max="6" width="12.7109375" style="148" customWidth="1"/>
    <col min="7" max="7" width="1.7109375" style="148" customWidth="1"/>
    <col min="8" max="8" width="12.7109375" style="148" customWidth="1"/>
    <col min="9" max="9" width="1.7109375" style="148" customWidth="1"/>
    <col min="10" max="256" width="9.140625" style="148"/>
    <col min="257" max="257" width="36.7109375" style="148" customWidth="1"/>
    <col min="258" max="258" width="12.7109375" style="148" customWidth="1"/>
    <col min="259" max="259" width="1.7109375" style="148" customWidth="1"/>
    <col min="260" max="260" width="12.7109375" style="148" customWidth="1"/>
    <col min="261" max="261" width="1.7109375" style="148" customWidth="1"/>
    <col min="262" max="262" width="12.7109375" style="148" customWidth="1"/>
    <col min="263" max="263" width="1.7109375" style="148" customWidth="1"/>
    <col min="264" max="264" width="12.7109375" style="148" customWidth="1"/>
    <col min="265" max="265" width="1.7109375" style="148" customWidth="1"/>
    <col min="266" max="512" width="9.140625" style="148"/>
    <col min="513" max="513" width="36.7109375" style="148" customWidth="1"/>
    <col min="514" max="514" width="12.7109375" style="148" customWidth="1"/>
    <col min="515" max="515" width="1.7109375" style="148" customWidth="1"/>
    <col min="516" max="516" width="12.7109375" style="148" customWidth="1"/>
    <col min="517" max="517" width="1.7109375" style="148" customWidth="1"/>
    <col min="518" max="518" width="12.7109375" style="148" customWidth="1"/>
    <col min="519" max="519" width="1.7109375" style="148" customWidth="1"/>
    <col min="520" max="520" width="12.7109375" style="148" customWidth="1"/>
    <col min="521" max="521" width="1.7109375" style="148" customWidth="1"/>
    <col min="522" max="768" width="9.140625" style="148"/>
    <col min="769" max="769" width="36.7109375" style="148" customWidth="1"/>
    <col min="770" max="770" width="12.7109375" style="148" customWidth="1"/>
    <col min="771" max="771" width="1.7109375" style="148" customWidth="1"/>
    <col min="772" max="772" width="12.7109375" style="148" customWidth="1"/>
    <col min="773" max="773" width="1.7109375" style="148" customWidth="1"/>
    <col min="774" max="774" width="12.7109375" style="148" customWidth="1"/>
    <col min="775" max="775" width="1.7109375" style="148" customWidth="1"/>
    <col min="776" max="776" width="12.7109375" style="148" customWidth="1"/>
    <col min="777" max="777" width="1.7109375" style="148" customWidth="1"/>
    <col min="778" max="1024" width="9.140625" style="148"/>
    <col min="1025" max="1025" width="36.7109375" style="148" customWidth="1"/>
    <col min="1026" max="1026" width="12.7109375" style="148" customWidth="1"/>
    <col min="1027" max="1027" width="1.7109375" style="148" customWidth="1"/>
    <col min="1028" max="1028" width="12.7109375" style="148" customWidth="1"/>
    <col min="1029" max="1029" width="1.7109375" style="148" customWidth="1"/>
    <col min="1030" max="1030" width="12.7109375" style="148" customWidth="1"/>
    <col min="1031" max="1031" width="1.7109375" style="148" customWidth="1"/>
    <col min="1032" max="1032" width="12.7109375" style="148" customWidth="1"/>
    <col min="1033" max="1033" width="1.7109375" style="148" customWidth="1"/>
    <col min="1034" max="1280" width="9.140625" style="148"/>
    <col min="1281" max="1281" width="36.7109375" style="148" customWidth="1"/>
    <col min="1282" max="1282" width="12.7109375" style="148" customWidth="1"/>
    <col min="1283" max="1283" width="1.7109375" style="148" customWidth="1"/>
    <col min="1284" max="1284" width="12.7109375" style="148" customWidth="1"/>
    <col min="1285" max="1285" width="1.7109375" style="148" customWidth="1"/>
    <col min="1286" max="1286" width="12.7109375" style="148" customWidth="1"/>
    <col min="1287" max="1287" width="1.7109375" style="148" customWidth="1"/>
    <col min="1288" max="1288" width="12.7109375" style="148" customWidth="1"/>
    <col min="1289" max="1289" width="1.7109375" style="148" customWidth="1"/>
    <col min="1290" max="1536" width="9.140625" style="148"/>
    <col min="1537" max="1537" width="36.7109375" style="148" customWidth="1"/>
    <col min="1538" max="1538" width="12.7109375" style="148" customWidth="1"/>
    <col min="1539" max="1539" width="1.7109375" style="148" customWidth="1"/>
    <col min="1540" max="1540" width="12.7109375" style="148" customWidth="1"/>
    <col min="1541" max="1541" width="1.7109375" style="148" customWidth="1"/>
    <col min="1542" max="1542" width="12.7109375" style="148" customWidth="1"/>
    <col min="1543" max="1543" width="1.7109375" style="148" customWidth="1"/>
    <col min="1544" max="1544" width="12.7109375" style="148" customWidth="1"/>
    <col min="1545" max="1545" width="1.7109375" style="148" customWidth="1"/>
    <col min="1546" max="1792" width="9.140625" style="148"/>
    <col min="1793" max="1793" width="36.7109375" style="148" customWidth="1"/>
    <col min="1794" max="1794" width="12.7109375" style="148" customWidth="1"/>
    <col min="1795" max="1795" width="1.7109375" style="148" customWidth="1"/>
    <col min="1796" max="1796" width="12.7109375" style="148" customWidth="1"/>
    <col min="1797" max="1797" width="1.7109375" style="148" customWidth="1"/>
    <col min="1798" max="1798" width="12.7109375" style="148" customWidth="1"/>
    <col min="1799" max="1799" width="1.7109375" style="148" customWidth="1"/>
    <col min="1800" max="1800" width="12.7109375" style="148" customWidth="1"/>
    <col min="1801" max="1801" width="1.7109375" style="148" customWidth="1"/>
    <col min="1802" max="2048" width="9.140625" style="148"/>
    <col min="2049" max="2049" width="36.7109375" style="148" customWidth="1"/>
    <col min="2050" max="2050" width="12.7109375" style="148" customWidth="1"/>
    <col min="2051" max="2051" width="1.7109375" style="148" customWidth="1"/>
    <col min="2052" max="2052" width="12.7109375" style="148" customWidth="1"/>
    <col min="2053" max="2053" width="1.7109375" style="148" customWidth="1"/>
    <col min="2054" max="2054" width="12.7109375" style="148" customWidth="1"/>
    <col min="2055" max="2055" width="1.7109375" style="148" customWidth="1"/>
    <col min="2056" max="2056" width="12.7109375" style="148" customWidth="1"/>
    <col min="2057" max="2057" width="1.7109375" style="148" customWidth="1"/>
    <col min="2058" max="2304" width="9.140625" style="148"/>
    <col min="2305" max="2305" width="36.7109375" style="148" customWidth="1"/>
    <col min="2306" max="2306" width="12.7109375" style="148" customWidth="1"/>
    <col min="2307" max="2307" width="1.7109375" style="148" customWidth="1"/>
    <col min="2308" max="2308" width="12.7109375" style="148" customWidth="1"/>
    <col min="2309" max="2309" width="1.7109375" style="148" customWidth="1"/>
    <col min="2310" max="2310" width="12.7109375" style="148" customWidth="1"/>
    <col min="2311" max="2311" width="1.7109375" style="148" customWidth="1"/>
    <col min="2312" max="2312" width="12.7109375" style="148" customWidth="1"/>
    <col min="2313" max="2313" width="1.7109375" style="148" customWidth="1"/>
    <col min="2314" max="2560" width="9.140625" style="148"/>
    <col min="2561" max="2561" width="36.7109375" style="148" customWidth="1"/>
    <col min="2562" max="2562" width="12.7109375" style="148" customWidth="1"/>
    <col min="2563" max="2563" width="1.7109375" style="148" customWidth="1"/>
    <col min="2564" max="2564" width="12.7109375" style="148" customWidth="1"/>
    <col min="2565" max="2565" width="1.7109375" style="148" customWidth="1"/>
    <col min="2566" max="2566" width="12.7109375" style="148" customWidth="1"/>
    <col min="2567" max="2567" width="1.7109375" style="148" customWidth="1"/>
    <col min="2568" max="2568" width="12.7109375" style="148" customWidth="1"/>
    <col min="2569" max="2569" width="1.7109375" style="148" customWidth="1"/>
    <col min="2570" max="2816" width="9.140625" style="148"/>
    <col min="2817" max="2817" width="36.7109375" style="148" customWidth="1"/>
    <col min="2818" max="2818" width="12.7109375" style="148" customWidth="1"/>
    <col min="2819" max="2819" width="1.7109375" style="148" customWidth="1"/>
    <col min="2820" max="2820" width="12.7109375" style="148" customWidth="1"/>
    <col min="2821" max="2821" width="1.7109375" style="148" customWidth="1"/>
    <col min="2822" max="2822" width="12.7109375" style="148" customWidth="1"/>
    <col min="2823" max="2823" width="1.7109375" style="148" customWidth="1"/>
    <col min="2824" max="2824" width="12.7109375" style="148" customWidth="1"/>
    <col min="2825" max="2825" width="1.7109375" style="148" customWidth="1"/>
    <col min="2826" max="3072" width="9.140625" style="148"/>
    <col min="3073" max="3073" width="36.7109375" style="148" customWidth="1"/>
    <col min="3074" max="3074" width="12.7109375" style="148" customWidth="1"/>
    <col min="3075" max="3075" width="1.7109375" style="148" customWidth="1"/>
    <col min="3076" max="3076" width="12.7109375" style="148" customWidth="1"/>
    <col min="3077" max="3077" width="1.7109375" style="148" customWidth="1"/>
    <col min="3078" max="3078" width="12.7109375" style="148" customWidth="1"/>
    <col min="3079" max="3079" width="1.7109375" style="148" customWidth="1"/>
    <col min="3080" max="3080" width="12.7109375" style="148" customWidth="1"/>
    <col min="3081" max="3081" width="1.7109375" style="148" customWidth="1"/>
    <col min="3082" max="3328" width="9.140625" style="148"/>
    <col min="3329" max="3329" width="36.7109375" style="148" customWidth="1"/>
    <col min="3330" max="3330" width="12.7109375" style="148" customWidth="1"/>
    <col min="3331" max="3331" width="1.7109375" style="148" customWidth="1"/>
    <col min="3332" max="3332" width="12.7109375" style="148" customWidth="1"/>
    <col min="3333" max="3333" width="1.7109375" style="148" customWidth="1"/>
    <col min="3334" max="3334" width="12.7109375" style="148" customWidth="1"/>
    <col min="3335" max="3335" width="1.7109375" style="148" customWidth="1"/>
    <col min="3336" max="3336" width="12.7109375" style="148" customWidth="1"/>
    <col min="3337" max="3337" width="1.7109375" style="148" customWidth="1"/>
    <col min="3338" max="3584" width="9.140625" style="148"/>
    <col min="3585" max="3585" width="36.7109375" style="148" customWidth="1"/>
    <col min="3586" max="3586" width="12.7109375" style="148" customWidth="1"/>
    <col min="3587" max="3587" width="1.7109375" style="148" customWidth="1"/>
    <col min="3588" max="3588" width="12.7109375" style="148" customWidth="1"/>
    <col min="3589" max="3589" width="1.7109375" style="148" customWidth="1"/>
    <col min="3590" max="3590" width="12.7109375" style="148" customWidth="1"/>
    <col min="3591" max="3591" width="1.7109375" style="148" customWidth="1"/>
    <col min="3592" max="3592" width="12.7109375" style="148" customWidth="1"/>
    <col min="3593" max="3593" width="1.7109375" style="148" customWidth="1"/>
    <col min="3594" max="3840" width="9.140625" style="148"/>
    <col min="3841" max="3841" width="36.7109375" style="148" customWidth="1"/>
    <col min="3842" max="3842" width="12.7109375" style="148" customWidth="1"/>
    <col min="3843" max="3843" width="1.7109375" style="148" customWidth="1"/>
    <col min="3844" max="3844" width="12.7109375" style="148" customWidth="1"/>
    <col min="3845" max="3845" width="1.7109375" style="148" customWidth="1"/>
    <col min="3846" max="3846" width="12.7109375" style="148" customWidth="1"/>
    <col min="3847" max="3847" width="1.7109375" style="148" customWidth="1"/>
    <col min="3848" max="3848" width="12.7109375" style="148" customWidth="1"/>
    <col min="3849" max="3849" width="1.7109375" style="148" customWidth="1"/>
    <col min="3850" max="4096" width="9.140625" style="148"/>
    <col min="4097" max="4097" width="36.7109375" style="148" customWidth="1"/>
    <col min="4098" max="4098" width="12.7109375" style="148" customWidth="1"/>
    <col min="4099" max="4099" width="1.7109375" style="148" customWidth="1"/>
    <col min="4100" max="4100" width="12.7109375" style="148" customWidth="1"/>
    <col min="4101" max="4101" width="1.7109375" style="148" customWidth="1"/>
    <col min="4102" max="4102" width="12.7109375" style="148" customWidth="1"/>
    <col min="4103" max="4103" width="1.7109375" style="148" customWidth="1"/>
    <col min="4104" max="4104" width="12.7109375" style="148" customWidth="1"/>
    <col min="4105" max="4105" width="1.7109375" style="148" customWidth="1"/>
    <col min="4106" max="4352" width="9.140625" style="148"/>
    <col min="4353" max="4353" width="36.7109375" style="148" customWidth="1"/>
    <col min="4354" max="4354" width="12.7109375" style="148" customWidth="1"/>
    <col min="4355" max="4355" width="1.7109375" style="148" customWidth="1"/>
    <col min="4356" max="4356" width="12.7109375" style="148" customWidth="1"/>
    <col min="4357" max="4357" width="1.7109375" style="148" customWidth="1"/>
    <col min="4358" max="4358" width="12.7109375" style="148" customWidth="1"/>
    <col min="4359" max="4359" width="1.7109375" style="148" customWidth="1"/>
    <col min="4360" max="4360" width="12.7109375" style="148" customWidth="1"/>
    <col min="4361" max="4361" width="1.7109375" style="148" customWidth="1"/>
    <col min="4362" max="4608" width="9.140625" style="148"/>
    <col min="4609" max="4609" width="36.7109375" style="148" customWidth="1"/>
    <col min="4610" max="4610" width="12.7109375" style="148" customWidth="1"/>
    <col min="4611" max="4611" width="1.7109375" style="148" customWidth="1"/>
    <col min="4612" max="4612" width="12.7109375" style="148" customWidth="1"/>
    <col min="4613" max="4613" width="1.7109375" style="148" customWidth="1"/>
    <col min="4614" max="4614" width="12.7109375" style="148" customWidth="1"/>
    <col min="4615" max="4615" width="1.7109375" style="148" customWidth="1"/>
    <col min="4616" max="4616" width="12.7109375" style="148" customWidth="1"/>
    <col min="4617" max="4617" width="1.7109375" style="148" customWidth="1"/>
    <col min="4618" max="4864" width="9.140625" style="148"/>
    <col min="4865" max="4865" width="36.7109375" style="148" customWidth="1"/>
    <col min="4866" max="4866" width="12.7109375" style="148" customWidth="1"/>
    <col min="4867" max="4867" width="1.7109375" style="148" customWidth="1"/>
    <col min="4868" max="4868" width="12.7109375" style="148" customWidth="1"/>
    <col min="4869" max="4869" width="1.7109375" style="148" customWidth="1"/>
    <col min="4870" max="4870" width="12.7109375" style="148" customWidth="1"/>
    <col min="4871" max="4871" width="1.7109375" style="148" customWidth="1"/>
    <col min="4872" max="4872" width="12.7109375" style="148" customWidth="1"/>
    <col min="4873" max="4873" width="1.7109375" style="148" customWidth="1"/>
    <col min="4874" max="5120" width="9.140625" style="148"/>
    <col min="5121" max="5121" width="36.7109375" style="148" customWidth="1"/>
    <col min="5122" max="5122" width="12.7109375" style="148" customWidth="1"/>
    <col min="5123" max="5123" width="1.7109375" style="148" customWidth="1"/>
    <col min="5124" max="5124" width="12.7109375" style="148" customWidth="1"/>
    <col min="5125" max="5125" width="1.7109375" style="148" customWidth="1"/>
    <col min="5126" max="5126" width="12.7109375" style="148" customWidth="1"/>
    <col min="5127" max="5127" width="1.7109375" style="148" customWidth="1"/>
    <col min="5128" max="5128" width="12.7109375" style="148" customWidth="1"/>
    <col min="5129" max="5129" width="1.7109375" style="148" customWidth="1"/>
    <col min="5130" max="5376" width="9.140625" style="148"/>
    <col min="5377" max="5377" width="36.7109375" style="148" customWidth="1"/>
    <col min="5378" max="5378" width="12.7109375" style="148" customWidth="1"/>
    <col min="5379" max="5379" width="1.7109375" style="148" customWidth="1"/>
    <col min="5380" max="5380" width="12.7109375" style="148" customWidth="1"/>
    <col min="5381" max="5381" width="1.7109375" style="148" customWidth="1"/>
    <col min="5382" max="5382" width="12.7109375" style="148" customWidth="1"/>
    <col min="5383" max="5383" width="1.7109375" style="148" customWidth="1"/>
    <col min="5384" max="5384" width="12.7109375" style="148" customWidth="1"/>
    <col min="5385" max="5385" width="1.7109375" style="148" customWidth="1"/>
    <col min="5386" max="5632" width="9.140625" style="148"/>
    <col min="5633" max="5633" width="36.7109375" style="148" customWidth="1"/>
    <col min="5634" max="5634" width="12.7109375" style="148" customWidth="1"/>
    <col min="5635" max="5635" width="1.7109375" style="148" customWidth="1"/>
    <col min="5636" max="5636" width="12.7109375" style="148" customWidth="1"/>
    <col min="5637" max="5637" width="1.7109375" style="148" customWidth="1"/>
    <col min="5638" max="5638" width="12.7109375" style="148" customWidth="1"/>
    <col min="5639" max="5639" width="1.7109375" style="148" customWidth="1"/>
    <col min="5640" max="5640" width="12.7109375" style="148" customWidth="1"/>
    <col min="5641" max="5641" width="1.7109375" style="148" customWidth="1"/>
    <col min="5642" max="5888" width="9.140625" style="148"/>
    <col min="5889" max="5889" width="36.7109375" style="148" customWidth="1"/>
    <col min="5890" max="5890" width="12.7109375" style="148" customWidth="1"/>
    <col min="5891" max="5891" width="1.7109375" style="148" customWidth="1"/>
    <col min="5892" max="5892" width="12.7109375" style="148" customWidth="1"/>
    <col min="5893" max="5893" width="1.7109375" style="148" customWidth="1"/>
    <col min="5894" max="5894" width="12.7109375" style="148" customWidth="1"/>
    <col min="5895" max="5895" width="1.7109375" style="148" customWidth="1"/>
    <col min="5896" max="5896" width="12.7109375" style="148" customWidth="1"/>
    <col min="5897" max="5897" width="1.7109375" style="148" customWidth="1"/>
    <col min="5898" max="6144" width="9.140625" style="148"/>
    <col min="6145" max="6145" width="36.7109375" style="148" customWidth="1"/>
    <col min="6146" max="6146" width="12.7109375" style="148" customWidth="1"/>
    <col min="6147" max="6147" width="1.7109375" style="148" customWidth="1"/>
    <col min="6148" max="6148" width="12.7109375" style="148" customWidth="1"/>
    <col min="6149" max="6149" width="1.7109375" style="148" customWidth="1"/>
    <col min="6150" max="6150" width="12.7109375" style="148" customWidth="1"/>
    <col min="6151" max="6151" width="1.7109375" style="148" customWidth="1"/>
    <col min="6152" max="6152" width="12.7109375" style="148" customWidth="1"/>
    <col min="6153" max="6153" width="1.7109375" style="148" customWidth="1"/>
    <col min="6154" max="6400" width="9.140625" style="148"/>
    <col min="6401" max="6401" width="36.7109375" style="148" customWidth="1"/>
    <col min="6402" max="6402" width="12.7109375" style="148" customWidth="1"/>
    <col min="6403" max="6403" width="1.7109375" style="148" customWidth="1"/>
    <col min="6404" max="6404" width="12.7109375" style="148" customWidth="1"/>
    <col min="6405" max="6405" width="1.7109375" style="148" customWidth="1"/>
    <col min="6406" max="6406" width="12.7109375" style="148" customWidth="1"/>
    <col min="6407" max="6407" width="1.7109375" style="148" customWidth="1"/>
    <col min="6408" max="6408" width="12.7109375" style="148" customWidth="1"/>
    <col min="6409" max="6409" width="1.7109375" style="148" customWidth="1"/>
    <col min="6410" max="6656" width="9.140625" style="148"/>
    <col min="6657" max="6657" width="36.7109375" style="148" customWidth="1"/>
    <col min="6658" max="6658" width="12.7109375" style="148" customWidth="1"/>
    <col min="6659" max="6659" width="1.7109375" style="148" customWidth="1"/>
    <col min="6660" max="6660" width="12.7109375" style="148" customWidth="1"/>
    <col min="6661" max="6661" width="1.7109375" style="148" customWidth="1"/>
    <col min="6662" max="6662" width="12.7109375" style="148" customWidth="1"/>
    <col min="6663" max="6663" width="1.7109375" style="148" customWidth="1"/>
    <col min="6664" max="6664" width="12.7109375" style="148" customWidth="1"/>
    <col min="6665" max="6665" width="1.7109375" style="148" customWidth="1"/>
    <col min="6666" max="6912" width="9.140625" style="148"/>
    <col min="6913" max="6913" width="36.7109375" style="148" customWidth="1"/>
    <col min="6914" max="6914" width="12.7109375" style="148" customWidth="1"/>
    <col min="6915" max="6915" width="1.7109375" style="148" customWidth="1"/>
    <col min="6916" max="6916" width="12.7109375" style="148" customWidth="1"/>
    <col min="6917" max="6917" width="1.7109375" style="148" customWidth="1"/>
    <col min="6918" max="6918" width="12.7109375" style="148" customWidth="1"/>
    <col min="6919" max="6919" width="1.7109375" style="148" customWidth="1"/>
    <col min="6920" max="6920" width="12.7109375" style="148" customWidth="1"/>
    <col min="6921" max="6921" width="1.7109375" style="148" customWidth="1"/>
    <col min="6922" max="7168" width="9.140625" style="148"/>
    <col min="7169" max="7169" width="36.7109375" style="148" customWidth="1"/>
    <col min="7170" max="7170" width="12.7109375" style="148" customWidth="1"/>
    <col min="7171" max="7171" width="1.7109375" style="148" customWidth="1"/>
    <col min="7172" max="7172" width="12.7109375" style="148" customWidth="1"/>
    <col min="7173" max="7173" width="1.7109375" style="148" customWidth="1"/>
    <col min="7174" max="7174" width="12.7109375" style="148" customWidth="1"/>
    <col min="7175" max="7175" width="1.7109375" style="148" customWidth="1"/>
    <col min="7176" max="7176" width="12.7109375" style="148" customWidth="1"/>
    <col min="7177" max="7177" width="1.7109375" style="148" customWidth="1"/>
    <col min="7178" max="7424" width="9.140625" style="148"/>
    <col min="7425" max="7425" width="36.7109375" style="148" customWidth="1"/>
    <col min="7426" max="7426" width="12.7109375" style="148" customWidth="1"/>
    <col min="7427" max="7427" width="1.7109375" style="148" customWidth="1"/>
    <col min="7428" max="7428" width="12.7109375" style="148" customWidth="1"/>
    <col min="7429" max="7429" width="1.7109375" style="148" customWidth="1"/>
    <col min="7430" max="7430" width="12.7109375" style="148" customWidth="1"/>
    <col min="7431" max="7431" width="1.7109375" style="148" customWidth="1"/>
    <col min="7432" max="7432" width="12.7109375" style="148" customWidth="1"/>
    <col min="7433" max="7433" width="1.7109375" style="148" customWidth="1"/>
    <col min="7434" max="7680" width="9.140625" style="148"/>
    <col min="7681" max="7681" width="36.7109375" style="148" customWidth="1"/>
    <col min="7682" max="7682" width="12.7109375" style="148" customWidth="1"/>
    <col min="7683" max="7683" width="1.7109375" style="148" customWidth="1"/>
    <col min="7684" max="7684" width="12.7109375" style="148" customWidth="1"/>
    <col min="7685" max="7685" width="1.7109375" style="148" customWidth="1"/>
    <col min="7686" max="7686" width="12.7109375" style="148" customWidth="1"/>
    <col min="7687" max="7687" width="1.7109375" style="148" customWidth="1"/>
    <col min="7688" max="7688" width="12.7109375" style="148" customWidth="1"/>
    <col min="7689" max="7689" width="1.7109375" style="148" customWidth="1"/>
    <col min="7690" max="7936" width="9.140625" style="148"/>
    <col min="7937" max="7937" width="36.7109375" style="148" customWidth="1"/>
    <col min="7938" max="7938" width="12.7109375" style="148" customWidth="1"/>
    <col min="7939" max="7939" width="1.7109375" style="148" customWidth="1"/>
    <col min="7940" max="7940" width="12.7109375" style="148" customWidth="1"/>
    <col min="7941" max="7941" width="1.7109375" style="148" customWidth="1"/>
    <col min="7942" max="7942" width="12.7109375" style="148" customWidth="1"/>
    <col min="7943" max="7943" width="1.7109375" style="148" customWidth="1"/>
    <col min="7944" max="7944" width="12.7109375" style="148" customWidth="1"/>
    <col min="7945" max="7945" width="1.7109375" style="148" customWidth="1"/>
    <col min="7946" max="8192" width="9.140625" style="148"/>
    <col min="8193" max="8193" width="36.7109375" style="148" customWidth="1"/>
    <col min="8194" max="8194" width="12.7109375" style="148" customWidth="1"/>
    <col min="8195" max="8195" width="1.7109375" style="148" customWidth="1"/>
    <col min="8196" max="8196" width="12.7109375" style="148" customWidth="1"/>
    <col min="8197" max="8197" width="1.7109375" style="148" customWidth="1"/>
    <col min="8198" max="8198" width="12.7109375" style="148" customWidth="1"/>
    <col min="8199" max="8199" width="1.7109375" style="148" customWidth="1"/>
    <col min="8200" max="8200" width="12.7109375" style="148" customWidth="1"/>
    <col min="8201" max="8201" width="1.7109375" style="148" customWidth="1"/>
    <col min="8202" max="8448" width="9.140625" style="148"/>
    <col min="8449" max="8449" width="36.7109375" style="148" customWidth="1"/>
    <col min="8450" max="8450" width="12.7109375" style="148" customWidth="1"/>
    <col min="8451" max="8451" width="1.7109375" style="148" customWidth="1"/>
    <col min="8452" max="8452" width="12.7109375" style="148" customWidth="1"/>
    <col min="8453" max="8453" width="1.7109375" style="148" customWidth="1"/>
    <col min="8454" max="8454" width="12.7109375" style="148" customWidth="1"/>
    <col min="8455" max="8455" width="1.7109375" style="148" customWidth="1"/>
    <col min="8456" max="8456" width="12.7109375" style="148" customWidth="1"/>
    <col min="8457" max="8457" width="1.7109375" style="148" customWidth="1"/>
    <col min="8458" max="8704" width="9.140625" style="148"/>
    <col min="8705" max="8705" width="36.7109375" style="148" customWidth="1"/>
    <col min="8706" max="8706" width="12.7109375" style="148" customWidth="1"/>
    <col min="8707" max="8707" width="1.7109375" style="148" customWidth="1"/>
    <col min="8708" max="8708" width="12.7109375" style="148" customWidth="1"/>
    <col min="8709" max="8709" width="1.7109375" style="148" customWidth="1"/>
    <col min="8710" max="8710" width="12.7109375" style="148" customWidth="1"/>
    <col min="8711" max="8711" width="1.7109375" style="148" customWidth="1"/>
    <col min="8712" max="8712" width="12.7109375" style="148" customWidth="1"/>
    <col min="8713" max="8713" width="1.7109375" style="148" customWidth="1"/>
    <col min="8714" max="8960" width="9.140625" style="148"/>
    <col min="8961" max="8961" width="36.7109375" style="148" customWidth="1"/>
    <col min="8962" max="8962" width="12.7109375" style="148" customWidth="1"/>
    <col min="8963" max="8963" width="1.7109375" style="148" customWidth="1"/>
    <col min="8964" max="8964" width="12.7109375" style="148" customWidth="1"/>
    <col min="8965" max="8965" width="1.7109375" style="148" customWidth="1"/>
    <col min="8966" max="8966" width="12.7109375" style="148" customWidth="1"/>
    <col min="8967" max="8967" width="1.7109375" style="148" customWidth="1"/>
    <col min="8968" max="8968" width="12.7109375" style="148" customWidth="1"/>
    <col min="8969" max="8969" width="1.7109375" style="148" customWidth="1"/>
    <col min="8970" max="9216" width="9.140625" style="148"/>
    <col min="9217" max="9217" width="36.7109375" style="148" customWidth="1"/>
    <col min="9218" max="9218" width="12.7109375" style="148" customWidth="1"/>
    <col min="9219" max="9219" width="1.7109375" style="148" customWidth="1"/>
    <col min="9220" max="9220" width="12.7109375" style="148" customWidth="1"/>
    <col min="9221" max="9221" width="1.7109375" style="148" customWidth="1"/>
    <col min="9222" max="9222" width="12.7109375" style="148" customWidth="1"/>
    <col min="9223" max="9223" width="1.7109375" style="148" customWidth="1"/>
    <col min="9224" max="9224" width="12.7109375" style="148" customWidth="1"/>
    <col min="9225" max="9225" width="1.7109375" style="148" customWidth="1"/>
    <col min="9226" max="9472" width="9.140625" style="148"/>
    <col min="9473" max="9473" width="36.7109375" style="148" customWidth="1"/>
    <col min="9474" max="9474" width="12.7109375" style="148" customWidth="1"/>
    <col min="9475" max="9475" width="1.7109375" style="148" customWidth="1"/>
    <col min="9476" max="9476" width="12.7109375" style="148" customWidth="1"/>
    <col min="9477" max="9477" width="1.7109375" style="148" customWidth="1"/>
    <col min="9478" max="9478" width="12.7109375" style="148" customWidth="1"/>
    <col min="9479" max="9479" width="1.7109375" style="148" customWidth="1"/>
    <col min="9480" max="9480" width="12.7109375" style="148" customWidth="1"/>
    <col min="9481" max="9481" width="1.7109375" style="148" customWidth="1"/>
    <col min="9482" max="9728" width="9.140625" style="148"/>
    <col min="9729" max="9729" width="36.7109375" style="148" customWidth="1"/>
    <col min="9730" max="9730" width="12.7109375" style="148" customWidth="1"/>
    <col min="9731" max="9731" width="1.7109375" style="148" customWidth="1"/>
    <col min="9732" max="9732" width="12.7109375" style="148" customWidth="1"/>
    <col min="9733" max="9733" width="1.7109375" style="148" customWidth="1"/>
    <col min="9734" max="9734" width="12.7109375" style="148" customWidth="1"/>
    <col min="9735" max="9735" width="1.7109375" style="148" customWidth="1"/>
    <col min="9736" max="9736" width="12.7109375" style="148" customWidth="1"/>
    <col min="9737" max="9737" width="1.7109375" style="148" customWidth="1"/>
    <col min="9738" max="9984" width="9.140625" style="148"/>
    <col min="9985" max="9985" width="36.7109375" style="148" customWidth="1"/>
    <col min="9986" max="9986" width="12.7109375" style="148" customWidth="1"/>
    <col min="9987" max="9987" width="1.7109375" style="148" customWidth="1"/>
    <col min="9988" max="9988" width="12.7109375" style="148" customWidth="1"/>
    <col min="9989" max="9989" width="1.7109375" style="148" customWidth="1"/>
    <col min="9990" max="9990" width="12.7109375" style="148" customWidth="1"/>
    <col min="9991" max="9991" width="1.7109375" style="148" customWidth="1"/>
    <col min="9992" max="9992" width="12.7109375" style="148" customWidth="1"/>
    <col min="9993" max="9993" width="1.7109375" style="148" customWidth="1"/>
    <col min="9994" max="10240" width="9.140625" style="148"/>
    <col min="10241" max="10241" width="36.7109375" style="148" customWidth="1"/>
    <col min="10242" max="10242" width="12.7109375" style="148" customWidth="1"/>
    <col min="10243" max="10243" width="1.7109375" style="148" customWidth="1"/>
    <col min="10244" max="10244" width="12.7109375" style="148" customWidth="1"/>
    <col min="10245" max="10245" width="1.7109375" style="148" customWidth="1"/>
    <col min="10246" max="10246" width="12.7109375" style="148" customWidth="1"/>
    <col min="10247" max="10247" width="1.7109375" style="148" customWidth="1"/>
    <col min="10248" max="10248" width="12.7109375" style="148" customWidth="1"/>
    <col min="10249" max="10249" width="1.7109375" style="148" customWidth="1"/>
    <col min="10250" max="10496" width="9.140625" style="148"/>
    <col min="10497" max="10497" width="36.7109375" style="148" customWidth="1"/>
    <col min="10498" max="10498" width="12.7109375" style="148" customWidth="1"/>
    <col min="10499" max="10499" width="1.7109375" style="148" customWidth="1"/>
    <col min="10500" max="10500" width="12.7109375" style="148" customWidth="1"/>
    <col min="10501" max="10501" width="1.7109375" style="148" customWidth="1"/>
    <col min="10502" max="10502" width="12.7109375" style="148" customWidth="1"/>
    <col min="10503" max="10503" width="1.7109375" style="148" customWidth="1"/>
    <col min="10504" max="10504" width="12.7109375" style="148" customWidth="1"/>
    <col min="10505" max="10505" width="1.7109375" style="148" customWidth="1"/>
    <col min="10506" max="10752" width="9.140625" style="148"/>
    <col min="10753" max="10753" width="36.7109375" style="148" customWidth="1"/>
    <col min="10754" max="10754" width="12.7109375" style="148" customWidth="1"/>
    <col min="10755" max="10755" width="1.7109375" style="148" customWidth="1"/>
    <col min="10756" max="10756" width="12.7109375" style="148" customWidth="1"/>
    <col min="10757" max="10757" width="1.7109375" style="148" customWidth="1"/>
    <col min="10758" max="10758" width="12.7109375" style="148" customWidth="1"/>
    <col min="10759" max="10759" width="1.7109375" style="148" customWidth="1"/>
    <col min="10760" max="10760" width="12.7109375" style="148" customWidth="1"/>
    <col min="10761" max="10761" width="1.7109375" style="148" customWidth="1"/>
    <col min="10762" max="11008" width="9.140625" style="148"/>
    <col min="11009" max="11009" width="36.7109375" style="148" customWidth="1"/>
    <col min="11010" max="11010" width="12.7109375" style="148" customWidth="1"/>
    <col min="11011" max="11011" width="1.7109375" style="148" customWidth="1"/>
    <col min="11012" max="11012" width="12.7109375" style="148" customWidth="1"/>
    <col min="11013" max="11013" width="1.7109375" style="148" customWidth="1"/>
    <col min="11014" max="11014" width="12.7109375" style="148" customWidth="1"/>
    <col min="11015" max="11015" width="1.7109375" style="148" customWidth="1"/>
    <col min="11016" max="11016" width="12.7109375" style="148" customWidth="1"/>
    <col min="11017" max="11017" width="1.7109375" style="148" customWidth="1"/>
    <col min="11018" max="11264" width="9.140625" style="148"/>
    <col min="11265" max="11265" width="36.7109375" style="148" customWidth="1"/>
    <col min="11266" max="11266" width="12.7109375" style="148" customWidth="1"/>
    <col min="11267" max="11267" width="1.7109375" style="148" customWidth="1"/>
    <col min="11268" max="11268" width="12.7109375" style="148" customWidth="1"/>
    <col min="11269" max="11269" width="1.7109375" style="148" customWidth="1"/>
    <col min="11270" max="11270" width="12.7109375" style="148" customWidth="1"/>
    <col min="11271" max="11271" width="1.7109375" style="148" customWidth="1"/>
    <col min="11272" max="11272" width="12.7109375" style="148" customWidth="1"/>
    <col min="11273" max="11273" width="1.7109375" style="148" customWidth="1"/>
    <col min="11274" max="11520" width="9.140625" style="148"/>
    <col min="11521" max="11521" width="36.7109375" style="148" customWidth="1"/>
    <col min="11522" max="11522" width="12.7109375" style="148" customWidth="1"/>
    <col min="11523" max="11523" width="1.7109375" style="148" customWidth="1"/>
    <col min="11524" max="11524" width="12.7109375" style="148" customWidth="1"/>
    <col min="11525" max="11525" width="1.7109375" style="148" customWidth="1"/>
    <col min="11526" max="11526" width="12.7109375" style="148" customWidth="1"/>
    <col min="11527" max="11527" width="1.7109375" style="148" customWidth="1"/>
    <col min="11528" max="11528" width="12.7109375" style="148" customWidth="1"/>
    <col min="11529" max="11529" width="1.7109375" style="148" customWidth="1"/>
    <col min="11530" max="11776" width="9.140625" style="148"/>
    <col min="11777" max="11777" width="36.7109375" style="148" customWidth="1"/>
    <col min="11778" max="11778" width="12.7109375" style="148" customWidth="1"/>
    <col min="11779" max="11779" width="1.7109375" style="148" customWidth="1"/>
    <col min="11780" max="11780" width="12.7109375" style="148" customWidth="1"/>
    <col min="11781" max="11781" width="1.7109375" style="148" customWidth="1"/>
    <col min="11782" max="11782" width="12.7109375" style="148" customWidth="1"/>
    <col min="11783" max="11783" width="1.7109375" style="148" customWidth="1"/>
    <col min="11784" max="11784" width="12.7109375" style="148" customWidth="1"/>
    <col min="11785" max="11785" width="1.7109375" style="148" customWidth="1"/>
    <col min="11786" max="12032" width="9.140625" style="148"/>
    <col min="12033" max="12033" width="36.7109375" style="148" customWidth="1"/>
    <col min="12034" max="12034" width="12.7109375" style="148" customWidth="1"/>
    <col min="12035" max="12035" width="1.7109375" style="148" customWidth="1"/>
    <col min="12036" max="12036" width="12.7109375" style="148" customWidth="1"/>
    <col min="12037" max="12037" width="1.7109375" style="148" customWidth="1"/>
    <col min="12038" max="12038" width="12.7109375" style="148" customWidth="1"/>
    <col min="12039" max="12039" width="1.7109375" style="148" customWidth="1"/>
    <col min="12040" max="12040" width="12.7109375" style="148" customWidth="1"/>
    <col min="12041" max="12041" width="1.7109375" style="148" customWidth="1"/>
    <col min="12042" max="12288" width="9.140625" style="148"/>
    <col min="12289" max="12289" width="36.7109375" style="148" customWidth="1"/>
    <col min="12290" max="12290" width="12.7109375" style="148" customWidth="1"/>
    <col min="12291" max="12291" width="1.7109375" style="148" customWidth="1"/>
    <col min="12292" max="12292" width="12.7109375" style="148" customWidth="1"/>
    <col min="12293" max="12293" width="1.7109375" style="148" customWidth="1"/>
    <col min="12294" max="12294" width="12.7109375" style="148" customWidth="1"/>
    <col min="12295" max="12295" width="1.7109375" style="148" customWidth="1"/>
    <col min="12296" max="12296" width="12.7109375" style="148" customWidth="1"/>
    <col min="12297" max="12297" width="1.7109375" style="148" customWidth="1"/>
    <col min="12298" max="12544" width="9.140625" style="148"/>
    <col min="12545" max="12545" width="36.7109375" style="148" customWidth="1"/>
    <col min="12546" max="12546" width="12.7109375" style="148" customWidth="1"/>
    <col min="12547" max="12547" width="1.7109375" style="148" customWidth="1"/>
    <col min="12548" max="12548" width="12.7109375" style="148" customWidth="1"/>
    <col min="12549" max="12549" width="1.7109375" style="148" customWidth="1"/>
    <col min="12550" max="12550" width="12.7109375" style="148" customWidth="1"/>
    <col min="12551" max="12551" width="1.7109375" style="148" customWidth="1"/>
    <col min="12552" max="12552" width="12.7109375" style="148" customWidth="1"/>
    <col min="12553" max="12553" width="1.7109375" style="148" customWidth="1"/>
    <col min="12554" max="12800" width="9.140625" style="148"/>
    <col min="12801" max="12801" width="36.7109375" style="148" customWidth="1"/>
    <col min="12802" max="12802" width="12.7109375" style="148" customWidth="1"/>
    <col min="12803" max="12803" width="1.7109375" style="148" customWidth="1"/>
    <col min="12804" max="12804" width="12.7109375" style="148" customWidth="1"/>
    <col min="12805" max="12805" width="1.7109375" style="148" customWidth="1"/>
    <col min="12806" max="12806" width="12.7109375" style="148" customWidth="1"/>
    <col min="12807" max="12807" width="1.7109375" style="148" customWidth="1"/>
    <col min="12808" max="12808" width="12.7109375" style="148" customWidth="1"/>
    <col min="12809" max="12809" width="1.7109375" style="148" customWidth="1"/>
    <col min="12810" max="13056" width="9.140625" style="148"/>
    <col min="13057" max="13057" width="36.7109375" style="148" customWidth="1"/>
    <col min="13058" max="13058" width="12.7109375" style="148" customWidth="1"/>
    <col min="13059" max="13059" width="1.7109375" style="148" customWidth="1"/>
    <col min="13060" max="13060" width="12.7109375" style="148" customWidth="1"/>
    <col min="13061" max="13061" width="1.7109375" style="148" customWidth="1"/>
    <col min="13062" max="13062" width="12.7109375" style="148" customWidth="1"/>
    <col min="13063" max="13063" width="1.7109375" style="148" customWidth="1"/>
    <col min="13064" max="13064" width="12.7109375" style="148" customWidth="1"/>
    <col min="13065" max="13065" width="1.7109375" style="148" customWidth="1"/>
    <col min="13066" max="13312" width="9.140625" style="148"/>
    <col min="13313" max="13313" width="36.7109375" style="148" customWidth="1"/>
    <col min="13314" max="13314" width="12.7109375" style="148" customWidth="1"/>
    <col min="13315" max="13315" width="1.7109375" style="148" customWidth="1"/>
    <col min="13316" max="13316" width="12.7109375" style="148" customWidth="1"/>
    <col min="13317" max="13317" width="1.7109375" style="148" customWidth="1"/>
    <col min="13318" max="13318" width="12.7109375" style="148" customWidth="1"/>
    <col min="13319" max="13319" width="1.7109375" style="148" customWidth="1"/>
    <col min="13320" max="13320" width="12.7109375" style="148" customWidth="1"/>
    <col min="13321" max="13321" width="1.7109375" style="148" customWidth="1"/>
    <col min="13322" max="13568" width="9.140625" style="148"/>
    <col min="13569" max="13569" width="36.7109375" style="148" customWidth="1"/>
    <col min="13570" max="13570" width="12.7109375" style="148" customWidth="1"/>
    <col min="13571" max="13571" width="1.7109375" style="148" customWidth="1"/>
    <col min="13572" max="13572" width="12.7109375" style="148" customWidth="1"/>
    <col min="13573" max="13573" width="1.7109375" style="148" customWidth="1"/>
    <col min="13574" max="13574" width="12.7109375" style="148" customWidth="1"/>
    <col min="13575" max="13575" width="1.7109375" style="148" customWidth="1"/>
    <col min="13576" max="13576" width="12.7109375" style="148" customWidth="1"/>
    <col min="13577" max="13577" width="1.7109375" style="148" customWidth="1"/>
    <col min="13578" max="13824" width="9.140625" style="148"/>
    <col min="13825" max="13825" width="36.7109375" style="148" customWidth="1"/>
    <col min="13826" max="13826" width="12.7109375" style="148" customWidth="1"/>
    <col min="13827" max="13827" width="1.7109375" style="148" customWidth="1"/>
    <col min="13828" max="13828" width="12.7109375" style="148" customWidth="1"/>
    <col min="13829" max="13829" width="1.7109375" style="148" customWidth="1"/>
    <col min="13830" max="13830" width="12.7109375" style="148" customWidth="1"/>
    <col min="13831" max="13831" width="1.7109375" style="148" customWidth="1"/>
    <col min="13832" max="13832" width="12.7109375" style="148" customWidth="1"/>
    <col min="13833" max="13833" width="1.7109375" style="148" customWidth="1"/>
    <col min="13834" max="14080" width="9.140625" style="148"/>
    <col min="14081" max="14081" width="36.7109375" style="148" customWidth="1"/>
    <col min="14082" max="14082" width="12.7109375" style="148" customWidth="1"/>
    <col min="14083" max="14083" width="1.7109375" style="148" customWidth="1"/>
    <col min="14084" max="14084" width="12.7109375" style="148" customWidth="1"/>
    <col min="14085" max="14085" width="1.7109375" style="148" customWidth="1"/>
    <col min="14086" max="14086" width="12.7109375" style="148" customWidth="1"/>
    <col min="14087" max="14087" width="1.7109375" style="148" customWidth="1"/>
    <col min="14088" max="14088" width="12.7109375" style="148" customWidth="1"/>
    <col min="14089" max="14089" width="1.7109375" style="148" customWidth="1"/>
    <col min="14090" max="14336" width="9.140625" style="148"/>
    <col min="14337" max="14337" width="36.7109375" style="148" customWidth="1"/>
    <col min="14338" max="14338" width="12.7109375" style="148" customWidth="1"/>
    <col min="14339" max="14339" width="1.7109375" style="148" customWidth="1"/>
    <col min="14340" max="14340" width="12.7109375" style="148" customWidth="1"/>
    <col min="14341" max="14341" width="1.7109375" style="148" customWidth="1"/>
    <col min="14342" max="14342" width="12.7109375" style="148" customWidth="1"/>
    <col min="14343" max="14343" width="1.7109375" style="148" customWidth="1"/>
    <col min="14344" max="14344" width="12.7109375" style="148" customWidth="1"/>
    <col min="14345" max="14345" width="1.7109375" style="148" customWidth="1"/>
    <col min="14346" max="14592" width="9.140625" style="148"/>
    <col min="14593" max="14593" width="36.7109375" style="148" customWidth="1"/>
    <col min="14594" max="14594" width="12.7109375" style="148" customWidth="1"/>
    <col min="14595" max="14595" width="1.7109375" style="148" customWidth="1"/>
    <col min="14596" max="14596" width="12.7109375" style="148" customWidth="1"/>
    <col min="14597" max="14597" width="1.7109375" style="148" customWidth="1"/>
    <col min="14598" max="14598" width="12.7109375" style="148" customWidth="1"/>
    <col min="14599" max="14599" width="1.7109375" style="148" customWidth="1"/>
    <col min="14600" max="14600" width="12.7109375" style="148" customWidth="1"/>
    <col min="14601" max="14601" width="1.7109375" style="148" customWidth="1"/>
    <col min="14602" max="14848" width="9.140625" style="148"/>
    <col min="14849" max="14849" width="36.7109375" style="148" customWidth="1"/>
    <col min="14850" max="14850" width="12.7109375" style="148" customWidth="1"/>
    <col min="14851" max="14851" width="1.7109375" style="148" customWidth="1"/>
    <col min="14852" max="14852" width="12.7109375" style="148" customWidth="1"/>
    <col min="14853" max="14853" width="1.7109375" style="148" customWidth="1"/>
    <col min="14854" max="14854" width="12.7109375" style="148" customWidth="1"/>
    <col min="14855" max="14855" width="1.7109375" style="148" customWidth="1"/>
    <col min="14856" max="14856" width="12.7109375" style="148" customWidth="1"/>
    <col min="14857" max="14857" width="1.7109375" style="148" customWidth="1"/>
    <col min="14858" max="15104" width="9.140625" style="148"/>
    <col min="15105" max="15105" width="36.7109375" style="148" customWidth="1"/>
    <col min="15106" max="15106" width="12.7109375" style="148" customWidth="1"/>
    <col min="15107" max="15107" width="1.7109375" style="148" customWidth="1"/>
    <col min="15108" max="15108" width="12.7109375" style="148" customWidth="1"/>
    <col min="15109" max="15109" width="1.7109375" style="148" customWidth="1"/>
    <col min="15110" max="15110" width="12.7109375" style="148" customWidth="1"/>
    <col min="15111" max="15111" width="1.7109375" style="148" customWidth="1"/>
    <col min="15112" max="15112" width="12.7109375" style="148" customWidth="1"/>
    <col min="15113" max="15113" width="1.7109375" style="148" customWidth="1"/>
    <col min="15114" max="15360" width="9.140625" style="148"/>
    <col min="15361" max="15361" width="36.7109375" style="148" customWidth="1"/>
    <col min="15362" max="15362" width="12.7109375" style="148" customWidth="1"/>
    <col min="15363" max="15363" width="1.7109375" style="148" customWidth="1"/>
    <col min="15364" max="15364" width="12.7109375" style="148" customWidth="1"/>
    <col min="15365" max="15365" width="1.7109375" style="148" customWidth="1"/>
    <col min="15366" max="15366" width="12.7109375" style="148" customWidth="1"/>
    <col min="15367" max="15367" width="1.7109375" style="148" customWidth="1"/>
    <col min="15368" max="15368" width="12.7109375" style="148" customWidth="1"/>
    <col min="15369" max="15369" width="1.7109375" style="148" customWidth="1"/>
    <col min="15370" max="15616" width="9.140625" style="148"/>
    <col min="15617" max="15617" width="36.7109375" style="148" customWidth="1"/>
    <col min="15618" max="15618" width="12.7109375" style="148" customWidth="1"/>
    <col min="15619" max="15619" width="1.7109375" style="148" customWidth="1"/>
    <col min="15620" max="15620" width="12.7109375" style="148" customWidth="1"/>
    <col min="15621" max="15621" width="1.7109375" style="148" customWidth="1"/>
    <col min="15622" max="15622" width="12.7109375" style="148" customWidth="1"/>
    <col min="15623" max="15623" width="1.7109375" style="148" customWidth="1"/>
    <col min="15624" max="15624" width="12.7109375" style="148" customWidth="1"/>
    <col min="15625" max="15625" width="1.7109375" style="148" customWidth="1"/>
    <col min="15626" max="15872" width="9.140625" style="148"/>
    <col min="15873" max="15873" width="36.7109375" style="148" customWidth="1"/>
    <col min="15874" max="15874" width="12.7109375" style="148" customWidth="1"/>
    <col min="15875" max="15875" width="1.7109375" style="148" customWidth="1"/>
    <col min="15876" max="15876" width="12.7109375" style="148" customWidth="1"/>
    <col min="15877" max="15877" width="1.7109375" style="148" customWidth="1"/>
    <col min="15878" max="15878" width="12.7109375" style="148" customWidth="1"/>
    <col min="15879" max="15879" width="1.7109375" style="148" customWidth="1"/>
    <col min="15880" max="15880" width="12.7109375" style="148" customWidth="1"/>
    <col min="15881" max="15881" width="1.7109375" style="148" customWidth="1"/>
    <col min="15882" max="16128" width="9.140625" style="148"/>
    <col min="16129" max="16129" width="36.7109375" style="148" customWidth="1"/>
    <col min="16130" max="16130" width="12.7109375" style="148" customWidth="1"/>
    <col min="16131" max="16131" width="1.7109375" style="148" customWidth="1"/>
    <col min="16132" max="16132" width="12.7109375" style="148" customWidth="1"/>
    <col min="16133" max="16133" width="1.7109375" style="148" customWidth="1"/>
    <col min="16134" max="16134" width="12.7109375" style="148" customWidth="1"/>
    <col min="16135" max="16135" width="1.7109375" style="148" customWidth="1"/>
    <col min="16136" max="16136" width="12.7109375" style="148" customWidth="1"/>
    <col min="16137" max="16137" width="1.7109375" style="148" customWidth="1"/>
    <col min="16138" max="16384" width="9.140625" style="148"/>
  </cols>
  <sheetData>
    <row r="1" spans="1:9" ht="15">
      <c r="A1" s="423" t="s">
        <v>0</v>
      </c>
      <c r="B1" s="423"/>
      <c r="C1" s="423"/>
      <c r="D1" s="423"/>
      <c r="E1" s="423"/>
      <c r="F1" s="423"/>
      <c r="G1" s="423"/>
      <c r="H1" s="423"/>
      <c r="I1" s="423"/>
    </row>
    <row r="2" spans="1:9">
      <c r="A2" s="424" t="s">
        <v>198</v>
      </c>
      <c r="B2" s="424"/>
      <c r="C2" s="424"/>
      <c r="D2" s="424"/>
      <c r="E2" s="424"/>
      <c r="F2" s="424"/>
      <c r="G2" s="424"/>
      <c r="H2" s="424"/>
      <c r="I2" s="424"/>
    </row>
    <row r="3" spans="1:9">
      <c r="A3" s="425" t="s">
        <v>210</v>
      </c>
      <c r="B3" s="425"/>
      <c r="C3" s="425"/>
      <c r="D3" s="425"/>
      <c r="E3" s="425"/>
      <c r="F3" s="425"/>
      <c r="G3" s="425"/>
      <c r="H3" s="425"/>
      <c r="I3" s="425"/>
    </row>
    <row r="4" spans="1:9" ht="15.75">
      <c r="A4" s="426" t="s">
        <v>48</v>
      </c>
      <c r="B4" s="426"/>
      <c r="C4" s="426"/>
      <c r="D4" s="426"/>
      <c r="E4" s="426"/>
      <c r="F4" s="426"/>
      <c r="G4" s="426"/>
      <c r="H4" s="426"/>
      <c r="I4" s="426"/>
    </row>
    <row r="5" spans="1:9">
      <c r="A5" s="424"/>
      <c r="B5" s="424"/>
      <c r="C5" s="424"/>
      <c r="D5" s="424"/>
      <c r="E5" s="424"/>
      <c r="F5" s="424"/>
      <c r="G5" s="424"/>
      <c r="H5" s="424"/>
      <c r="I5" s="424"/>
    </row>
    <row r="7" spans="1:9">
      <c r="F7" s="149" t="s">
        <v>175</v>
      </c>
    </row>
    <row r="9" spans="1:9">
      <c r="B9" s="150" t="s">
        <v>49</v>
      </c>
      <c r="C9" s="150"/>
      <c r="D9" s="150" t="s">
        <v>50</v>
      </c>
      <c r="E9" s="150"/>
      <c r="F9" s="150" t="s">
        <v>51</v>
      </c>
      <c r="G9" s="150"/>
      <c r="H9" s="150" t="s">
        <v>52</v>
      </c>
    </row>
    <row r="10" spans="1:9">
      <c r="B10" s="152">
        <v>2013</v>
      </c>
      <c r="C10" s="153"/>
      <c r="D10" s="152">
        <v>2014</v>
      </c>
      <c r="E10" s="153"/>
      <c r="F10" s="152">
        <v>2014</v>
      </c>
      <c r="G10" s="153"/>
      <c r="H10" s="152">
        <v>2015</v>
      </c>
    </row>
    <row r="11" spans="1:9">
      <c r="B11" s="155"/>
      <c r="C11" s="155"/>
      <c r="D11" s="155"/>
      <c r="E11" s="155"/>
      <c r="F11" s="155"/>
      <c r="G11" s="155"/>
      <c r="H11" s="155"/>
    </row>
    <row r="12" spans="1:9">
      <c r="B12" s="155"/>
      <c r="C12" s="155"/>
      <c r="D12" s="155"/>
      <c r="E12" s="155"/>
      <c r="F12" s="155"/>
      <c r="G12" s="155"/>
      <c r="H12" s="155"/>
    </row>
    <row r="13" spans="1:9">
      <c r="B13" s="155"/>
      <c r="C13" s="155"/>
      <c r="D13" s="155"/>
      <c r="E13" s="155"/>
      <c r="F13" s="155"/>
      <c r="G13" s="155"/>
      <c r="H13" s="155"/>
    </row>
    <row r="14" spans="1:9">
      <c r="A14" s="157" t="s">
        <v>176</v>
      </c>
      <c r="B14" s="158">
        <v>0</v>
      </c>
      <c r="C14" s="158"/>
      <c r="D14" s="158">
        <v>0</v>
      </c>
      <c r="E14" s="158"/>
      <c r="F14" s="158">
        <f>+B48</f>
        <v>0</v>
      </c>
      <c r="G14" s="158"/>
      <c r="H14" s="158">
        <f>+F48</f>
        <v>3212013</v>
      </c>
      <c r="I14" s="158"/>
    </row>
    <row r="16" spans="1:9">
      <c r="A16" s="157" t="s">
        <v>177</v>
      </c>
    </row>
    <row r="17" spans="1:9">
      <c r="A17" s="148" t="s">
        <v>178</v>
      </c>
      <c r="B17" s="161">
        <v>0</v>
      </c>
      <c r="C17" s="161"/>
      <c r="D17" s="161">
        <v>0</v>
      </c>
      <c r="E17" s="161"/>
      <c r="F17" s="161">
        <v>0</v>
      </c>
      <c r="G17" s="161"/>
      <c r="H17" s="161">
        <v>0</v>
      </c>
    </row>
    <row r="18" spans="1:9">
      <c r="B18" s="161"/>
      <c r="C18" s="161"/>
      <c r="D18" s="161"/>
      <c r="E18" s="161"/>
      <c r="F18" s="161"/>
      <c r="G18" s="161"/>
      <c r="H18" s="161"/>
    </row>
    <row r="19" spans="1:9">
      <c r="B19" s="163"/>
      <c r="C19" s="161"/>
      <c r="D19" s="163"/>
      <c r="E19" s="161"/>
      <c r="F19" s="163"/>
      <c r="G19" s="161"/>
      <c r="H19" s="163"/>
    </row>
    <row r="20" spans="1:9">
      <c r="A20" s="148" t="s">
        <v>179</v>
      </c>
      <c r="B20" s="161">
        <f>SUM(B17:B19)</f>
        <v>0</v>
      </c>
      <c r="C20" s="161"/>
      <c r="D20" s="161">
        <f>SUM(D17:D19)</f>
        <v>0</v>
      </c>
      <c r="E20" s="161"/>
      <c r="F20" s="161">
        <f>SUM(F17:F19)</f>
        <v>0</v>
      </c>
      <c r="G20" s="161"/>
      <c r="H20" s="161">
        <f>SUM(H17:H19)</f>
        <v>0</v>
      </c>
    </row>
    <row r="22" spans="1:9">
      <c r="A22" s="157" t="s">
        <v>180</v>
      </c>
    </row>
    <row r="23" spans="1:9">
      <c r="A23" s="157"/>
    </row>
    <row r="24" spans="1:9">
      <c r="A24" s="171" t="s">
        <v>72</v>
      </c>
      <c r="B24" s="161"/>
      <c r="C24" s="161"/>
      <c r="D24" s="161"/>
      <c r="E24" s="161"/>
      <c r="F24" s="161"/>
      <c r="G24" s="161"/>
      <c r="H24" s="161"/>
    </row>
    <row r="25" spans="1:9">
      <c r="A25" s="165" t="s">
        <v>201</v>
      </c>
      <c r="B25" s="161">
        <v>0</v>
      </c>
      <c r="C25" s="161"/>
      <c r="D25" s="161">
        <v>0</v>
      </c>
      <c r="E25" s="161"/>
      <c r="F25" s="161">
        <v>0</v>
      </c>
      <c r="G25" s="161"/>
      <c r="H25" s="162">
        <v>0</v>
      </c>
      <c r="I25" s="160"/>
    </row>
    <row r="26" spans="1:9">
      <c r="A26" s="165" t="s">
        <v>202</v>
      </c>
      <c r="B26" s="161">
        <v>0</v>
      </c>
      <c r="C26" s="161"/>
      <c r="D26" s="161">
        <v>0</v>
      </c>
      <c r="E26" s="161"/>
      <c r="F26" s="161">
        <v>0</v>
      </c>
      <c r="G26" s="161"/>
      <c r="H26" s="162">
        <v>0</v>
      </c>
      <c r="I26" s="160"/>
    </row>
    <row r="27" spans="1:9">
      <c r="A27" s="165" t="s">
        <v>203</v>
      </c>
      <c r="B27" s="161">
        <v>0</v>
      </c>
      <c r="C27" s="161"/>
      <c r="D27" s="161">
        <v>0</v>
      </c>
      <c r="E27" s="161"/>
      <c r="F27" s="161">
        <v>0</v>
      </c>
      <c r="G27" s="161"/>
      <c r="H27" s="162">
        <v>0</v>
      </c>
      <c r="I27" s="160"/>
    </row>
    <row r="28" spans="1:9">
      <c r="A28" s="165" t="s">
        <v>204</v>
      </c>
      <c r="B28" s="163">
        <v>0</v>
      </c>
      <c r="C28" s="161"/>
      <c r="D28" s="163">
        <v>0</v>
      </c>
      <c r="E28" s="161"/>
      <c r="F28" s="163">
        <v>0</v>
      </c>
      <c r="G28" s="161"/>
      <c r="H28" s="164">
        <v>0</v>
      </c>
      <c r="I28" s="160"/>
    </row>
    <row r="29" spans="1:9">
      <c r="A29" s="165" t="s">
        <v>205</v>
      </c>
      <c r="B29" s="161">
        <f>SUM(B25:B28)</f>
        <v>0</v>
      </c>
      <c r="C29" s="161"/>
      <c r="D29" s="161">
        <v>807069</v>
      </c>
      <c r="E29" s="161"/>
      <c r="F29" s="161">
        <f>SUM(F25:F28)</f>
        <v>0</v>
      </c>
      <c r="G29" s="161"/>
      <c r="H29" s="175">
        <v>0</v>
      </c>
    </row>
    <row r="30" spans="1:9">
      <c r="A30" s="165"/>
      <c r="B30" s="161"/>
      <c r="C30" s="161"/>
      <c r="D30" s="161"/>
      <c r="E30" s="161"/>
      <c r="F30" s="161"/>
      <c r="G30" s="161"/>
      <c r="H30" s="161"/>
    </row>
    <row r="31" spans="1:9">
      <c r="A31" s="171" t="s">
        <v>73</v>
      </c>
      <c r="B31" s="161"/>
      <c r="C31" s="161"/>
      <c r="D31" s="161"/>
      <c r="E31" s="161"/>
      <c r="F31" s="161"/>
      <c r="G31" s="161"/>
      <c r="H31" s="161"/>
    </row>
    <row r="32" spans="1:9">
      <c r="A32" s="165" t="s">
        <v>201</v>
      </c>
      <c r="B32" s="161">
        <v>0</v>
      </c>
      <c r="C32" s="161"/>
      <c r="D32" s="161">
        <v>0</v>
      </c>
      <c r="E32" s="161"/>
      <c r="F32" s="161">
        <v>0</v>
      </c>
      <c r="G32" s="161"/>
      <c r="H32" s="162">
        <v>0</v>
      </c>
      <c r="I32" s="160"/>
    </row>
    <row r="33" spans="1:9">
      <c r="A33" s="165" t="s">
        <v>202</v>
      </c>
      <c r="B33" s="161">
        <v>0</v>
      </c>
      <c r="C33" s="161"/>
      <c r="D33" s="161">
        <v>0</v>
      </c>
      <c r="E33" s="161"/>
      <c r="F33" s="161">
        <v>0</v>
      </c>
      <c r="G33" s="161"/>
      <c r="H33" s="162">
        <v>0</v>
      </c>
      <c r="I33" s="160"/>
    </row>
    <row r="34" spans="1:9">
      <c r="A34" s="165" t="s">
        <v>203</v>
      </c>
      <c r="B34" s="161">
        <v>0</v>
      </c>
      <c r="C34" s="161"/>
      <c r="D34" s="161">
        <v>0</v>
      </c>
      <c r="E34" s="161"/>
      <c r="F34" s="161">
        <v>0</v>
      </c>
      <c r="G34" s="161"/>
      <c r="H34" s="162">
        <v>0</v>
      </c>
      <c r="I34" s="160"/>
    </row>
    <row r="35" spans="1:9">
      <c r="A35" s="165" t="s">
        <v>204</v>
      </c>
      <c r="B35" s="163">
        <v>0</v>
      </c>
      <c r="C35" s="161"/>
      <c r="D35" s="163">
        <v>0</v>
      </c>
      <c r="E35" s="161"/>
      <c r="F35" s="163">
        <v>0</v>
      </c>
      <c r="G35" s="161"/>
      <c r="H35" s="164">
        <v>0</v>
      </c>
      <c r="I35" s="160"/>
    </row>
    <row r="36" spans="1:9">
      <c r="A36" s="165" t="s">
        <v>206</v>
      </c>
      <c r="B36" s="163">
        <f>SUM(B32:B35)</f>
        <v>0</v>
      </c>
      <c r="C36" s="161"/>
      <c r="D36" s="163">
        <f>SUM(D32:D35)</f>
        <v>0</v>
      </c>
      <c r="E36" s="161"/>
      <c r="F36" s="163">
        <f>SUM(F32:F35)</f>
        <v>0</v>
      </c>
      <c r="G36" s="161"/>
      <c r="H36" s="163">
        <f>SUM(H32:H35)</f>
        <v>0</v>
      </c>
    </row>
    <row r="38" spans="1:9">
      <c r="A38" s="148" t="s">
        <v>171</v>
      </c>
      <c r="B38" s="163">
        <f>+B29+B36</f>
        <v>0</v>
      </c>
      <c r="C38" s="161"/>
      <c r="D38" s="163">
        <f>+D29+D36</f>
        <v>807069</v>
      </c>
      <c r="E38" s="161"/>
      <c r="F38" s="163">
        <f>+F29+F36</f>
        <v>0</v>
      </c>
      <c r="G38" s="161"/>
      <c r="H38" s="163">
        <f>+H29+H36</f>
        <v>0</v>
      </c>
    </row>
    <row r="39" spans="1:9">
      <c r="B39" s="161"/>
      <c r="C39" s="161"/>
      <c r="D39" s="161"/>
      <c r="E39" s="161"/>
      <c r="F39" s="161"/>
      <c r="G39" s="161"/>
      <c r="H39" s="161"/>
    </row>
    <row r="40" spans="1:9">
      <c r="B40" s="161"/>
      <c r="C40" s="161"/>
      <c r="D40" s="161"/>
      <c r="E40" s="161"/>
      <c r="F40" s="161"/>
      <c r="G40" s="161"/>
      <c r="H40" s="161"/>
    </row>
    <row r="41" spans="1:9">
      <c r="A41" s="157" t="s">
        <v>185</v>
      </c>
      <c r="B41" s="161"/>
      <c r="C41" s="161"/>
      <c r="D41" s="161"/>
      <c r="E41" s="161"/>
      <c r="F41" s="161"/>
      <c r="G41" s="161"/>
      <c r="H41" s="161"/>
    </row>
    <row r="42" spans="1:9">
      <c r="A42" s="148" t="s">
        <v>186</v>
      </c>
      <c r="B42" s="161">
        <v>0</v>
      </c>
      <c r="C42" s="161"/>
      <c r="D42" s="161">
        <v>0</v>
      </c>
      <c r="E42" s="161"/>
      <c r="F42" s="161">
        <v>0</v>
      </c>
      <c r="G42" s="161"/>
      <c r="H42" s="161">
        <v>0</v>
      </c>
    </row>
    <row r="43" spans="1:9">
      <c r="A43" s="148" t="s">
        <v>187</v>
      </c>
      <c r="B43" s="161">
        <v>0</v>
      </c>
      <c r="C43" s="161"/>
      <c r="D43" s="161">
        <v>1614138</v>
      </c>
      <c r="E43" s="161"/>
      <c r="F43" s="161">
        <v>3212013</v>
      </c>
      <c r="G43" s="161"/>
      <c r="H43" s="161">
        <v>652191</v>
      </c>
    </row>
    <row r="44" spans="1:9">
      <c r="B44" s="161">
        <v>0</v>
      </c>
      <c r="C44" s="161"/>
      <c r="D44" s="161">
        <v>0</v>
      </c>
      <c r="E44" s="161"/>
      <c r="F44" s="161">
        <v>0</v>
      </c>
      <c r="G44" s="161"/>
      <c r="H44" s="161">
        <v>0</v>
      </c>
    </row>
    <row r="45" spans="1:9">
      <c r="B45" s="163">
        <v>0</v>
      </c>
      <c r="C45" s="161"/>
      <c r="D45" s="163">
        <v>0</v>
      </c>
      <c r="E45" s="161"/>
      <c r="F45" s="163">
        <v>0</v>
      </c>
      <c r="G45" s="161"/>
      <c r="H45" s="163">
        <v>0</v>
      </c>
    </row>
    <row r="46" spans="1:9">
      <c r="A46" s="148" t="s">
        <v>188</v>
      </c>
      <c r="B46" s="163">
        <f>SUM(B42:B45)</f>
        <v>0</v>
      </c>
      <c r="C46" s="161"/>
      <c r="D46" s="163">
        <f>SUM(D42:D45)</f>
        <v>1614138</v>
      </c>
      <c r="E46" s="161"/>
      <c r="F46" s="163">
        <f>SUM(F42:F45)</f>
        <v>3212013</v>
      </c>
      <c r="G46" s="161"/>
      <c r="H46" s="163">
        <f>SUM(H42:H45)</f>
        <v>652191</v>
      </c>
    </row>
    <row r="48" spans="1:9" ht="13.5" thickBot="1">
      <c r="A48" s="157" t="s">
        <v>189</v>
      </c>
      <c r="B48" s="170">
        <f>+B14+B20-B38+B46</f>
        <v>0</v>
      </c>
      <c r="C48" s="167"/>
      <c r="D48" s="166">
        <f>+D14+D20-D38+D46</f>
        <v>807069</v>
      </c>
      <c r="E48" s="167"/>
      <c r="F48" s="166">
        <f>+F14+F20-F38+F46</f>
        <v>3212013</v>
      </c>
      <c r="G48" s="176"/>
      <c r="H48" s="166">
        <f>+H14+H20-H38+H46</f>
        <v>3864204</v>
      </c>
      <c r="I48" s="176"/>
    </row>
    <row r="49" spans="2:2" ht="13.5" thickTop="1"/>
    <row r="52" spans="2:2">
      <c r="B52" s="169"/>
    </row>
  </sheetData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scale="96" firstPageNumber="28" orientation="portrait" useFirstPageNumber="1" r:id="rId2"/>
  <headerFooter>
    <oddFooter>&amp;C- &amp;P -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11</vt:i4>
      </vt:variant>
    </vt:vector>
  </HeadingPairs>
  <TitlesOfParts>
    <vt:vector size="45" baseType="lpstr">
      <vt:lpstr>2015</vt:lpstr>
      <vt:lpstr>Gen Fund Summary</vt:lpstr>
      <vt:lpstr>Gen Fd recap</vt:lpstr>
      <vt:lpstr>Gen Fund Detail</vt:lpstr>
      <vt:lpstr>VRF 2013 Bonds</vt:lpstr>
      <vt:lpstr>TxDOT Reimb Bonds (SH 365)</vt:lpstr>
      <vt:lpstr>TxDOT Reimb Bonds (IBTC)</vt:lpstr>
      <vt:lpstr>Sr Lien Toll Rev #1</vt:lpstr>
      <vt:lpstr>CPF-VRFs</vt:lpstr>
      <vt:lpstr>CPF-Cities</vt:lpstr>
      <vt:lpstr>CPF-State Grant</vt:lpstr>
      <vt:lpstr>Bond Const Fund - 2013 Issue</vt:lpstr>
      <vt:lpstr>TxDOT Reimb Issue (SH 365)</vt:lpstr>
      <vt:lpstr>TxDOT Reimb Issue (IBTC)</vt:lpstr>
      <vt:lpstr>TxDOT Toll Rev #1</vt:lpstr>
      <vt:lpstr>GF 5yrs</vt:lpstr>
      <vt:lpstr>5 yrs Gen Fund Detail</vt:lpstr>
      <vt:lpstr>5yrVRF 2013 Bonds debt</vt:lpstr>
      <vt:lpstr>5yrd  TxDOT R 15(Seg 1-4) $116M</vt:lpstr>
      <vt:lpstr>5yr debtToll Rev #1 $82M</vt:lpstr>
      <vt:lpstr>5yr debtToll Rev #2 16 $91M</vt:lpstr>
      <vt:lpstr>5yr debtTxDOT R 15 (IBTC) $112M</vt:lpstr>
      <vt:lpstr> 5yr debtSIB Loan 16 $112M (2)</vt:lpstr>
      <vt:lpstr>5 yr CPF-VRFs</vt:lpstr>
      <vt:lpstr>5yr CPF-Cities</vt:lpstr>
      <vt:lpstr>5yr CPF-State Grant</vt:lpstr>
      <vt:lpstr>5yrBond Const Fund - 2013 Issue</vt:lpstr>
      <vt:lpstr>5yrTxDOT R 15 (Seg 1-4) $170M</vt:lpstr>
      <vt:lpstr>5yrTxDOT R 15 (IBTC) $112M</vt:lpstr>
      <vt:lpstr>5yrSIB Loan 16 $112M</vt:lpstr>
      <vt:lpstr>5yrToll Rev #1 16 $82M</vt:lpstr>
      <vt:lpstr>5yrToll Rev #2 16 $91M</vt:lpstr>
      <vt:lpstr>5yrCIP Summary</vt:lpstr>
      <vt:lpstr>Sheet1</vt:lpstr>
      <vt:lpstr>'2015'!Print_Area</vt:lpstr>
      <vt:lpstr>'5 yrs Gen Fund Detail'!Print_Area</vt:lpstr>
      <vt:lpstr>'Gen Fd recap'!Print_Area</vt:lpstr>
      <vt:lpstr>'Gen Fund Detail'!Print_Area</vt:lpstr>
      <vt:lpstr>'Gen Fund Summary'!Print_Area</vt:lpstr>
      <vt:lpstr>'GF 5yrs'!Print_Area</vt:lpstr>
      <vt:lpstr>'5 yrs Gen Fund Detail'!Print_Titles</vt:lpstr>
      <vt:lpstr>'5yrCIP Summary'!Print_Titles</vt:lpstr>
      <vt:lpstr>'Gen Fund Detail'!Print_Titles</vt:lpstr>
      <vt:lpstr>'Gen Fund Summary'!Print_Titles</vt:lpstr>
      <vt:lpstr>'GF 5yrs'!Print_Titles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Joe Castillo</cp:lastModifiedBy>
  <cp:lastPrinted>2018-05-01T16:57:41Z</cp:lastPrinted>
  <dcterms:created xsi:type="dcterms:W3CDTF">2018-04-27T14:41:29Z</dcterms:created>
  <dcterms:modified xsi:type="dcterms:W3CDTF">2018-05-01T17:01:56Z</dcterms:modified>
</cp:coreProperties>
</file>